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8372" windowHeight="7440"/>
  </bookViews>
  <sheets>
    <sheet name="Page1" sheetId="1" r:id="rId1"/>
  </sheets>
  <definedNames>
    <definedName name="_xlnm._FilterDatabase" localSheetId="0" hidden="1">Page1!$A$6:$I$118</definedName>
    <definedName name="_xlnm.Print_Area" localSheetId="0">Page1!$A$2:$I$118</definedName>
    <definedName name="_xlnm.Print_Titles" localSheetId="0">Page1!$1:$6</definedName>
  </definedNames>
  <calcPr calcId="145621"/>
</workbook>
</file>

<file path=xl/calcChain.xml><?xml version="1.0" encoding="utf-8"?>
<calcChain xmlns="http://schemas.openxmlformats.org/spreadsheetml/2006/main">
  <c r="H115" i="1" l="1"/>
  <c r="H114" i="1" s="1"/>
  <c r="G114" i="1"/>
  <c r="F114" i="1"/>
  <c r="E114" i="1"/>
  <c r="D114" i="1"/>
  <c r="C114" i="1"/>
  <c r="I113" i="1"/>
  <c r="I112" i="1" s="1"/>
  <c r="I111" i="1" s="1"/>
  <c r="H113" i="1"/>
  <c r="H112" i="1"/>
  <c r="H111" i="1" s="1"/>
  <c r="G112" i="1"/>
  <c r="G111" i="1" s="1"/>
  <c r="F112" i="1"/>
  <c r="E112" i="1"/>
  <c r="E111" i="1" s="1"/>
  <c r="D112" i="1"/>
  <c r="D111" i="1" s="1"/>
  <c r="C112" i="1"/>
  <c r="C111" i="1" s="1"/>
  <c r="F111" i="1"/>
  <c r="I110" i="1"/>
  <c r="H110" i="1"/>
  <c r="H109" i="1"/>
  <c r="H108" i="1" s="1"/>
  <c r="G109" i="1"/>
  <c r="G108" i="1" s="1"/>
  <c r="F109" i="1"/>
  <c r="E109" i="1"/>
  <c r="E108" i="1" s="1"/>
  <c r="D109" i="1"/>
  <c r="I109" i="1" s="1"/>
  <c r="I108" i="1" s="1"/>
  <c r="C109" i="1"/>
  <c r="C108" i="1" s="1"/>
  <c r="F108" i="1"/>
  <c r="I107" i="1"/>
  <c r="H107" i="1"/>
  <c r="H106" i="1"/>
  <c r="H105" i="1" s="1"/>
  <c r="I105" i="1"/>
  <c r="G105" i="1"/>
  <c r="F105" i="1"/>
  <c r="E105" i="1"/>
  <c r="D105" i="1"/>
  <c r="C105" i="1"/>
  <c r="H104" i="1"/>
  <c r="H103" i="1" s="1"/>
  <c r="G103" i="1"/>
  <c r="G102" i="1" s="1"/>
  <c r="G101" i="1" s="1"/>
  <c r="F103" i="1"/>
  <c r="F102" i="1" s="1"/>
  <c r="F101" i="1" s="1"/>
  <c r="E103" i="1"/>
  <c r="D103" i="1"/>
  <c r="I103" i="1" s="1"/>
  <c r="I102" i="1" s="1"/>
  <c r="C103" i="1"/>
  <c r="C102" i="1" s="1"/>
  <c r="C101" i="1" s="1"/>
  <c r="E102" i="1"/>
  <c r="H100" i="1"/>
  <c r="H99" i="1" s="1"/>
  <c r="H98" i="1" s="1"/>
  <c r="I99" i="1"/>
  <c r="I98" i="1" s="1"/>
  <c r="G99" i="1"/>
  <c r="G98" i="1" s="1"/>
  <c r="F99" i="1"/>
  <c r="F98" i="1" s="1"/>
  <c r="E99" i="1"/>
  <c r="E98" i="1" s="1"/>
  <c r="D99" i="1"/>
  <c r="C99" i="1"/>
  <c r="C98" i="1" s="1"/>
  <c r="D98" i="1"/>
  <c r="H97" i="1"/>
  <c r="H96" i="1" s="1"/>
  <c r="I96" i="1"/>
  <c r="G96" i="1"/>
  <c r="F96" i="1"/>
  <c r="E96" i="1"/>
  <c r="D96" i="1"/>
  <c r="C96" i="1"/>
  <c r="H95" i="1"/>
  <c r="H94" i="1" s="1"/>
  <c r="G94" i="1"/>
  <c r="F94" i="1"/>
  <c r="E94" i="1"/>
  <c r="D94" i="1"/>
  <c r="I94" i="1" s="1"/>
  <c r="C94" i="1"/>
  <c r="I93" i="1"/>
  <c r="H93" i="1"/>
  <c r="H92" i="1"/>
  <c r="G92" i="1"/>
  <c r="F92" i="1"/>
  <c r="E92" i="1"/>
  <c r="D92" i="1"/>
  <c r="I92" i="1" s="1"/>
  <c r="C92" i="1"/>
  <c r="H91" i="1"/>
  <c r="I91" i="1" s="1"/>
  <c r="I90" i="1" s="1"/>
  <c r="H90" i="1"/>
  <c r="F90" i="1"/>
  <c r="D90" i="1"/>
  <c r="H89" i="1"/>
  <c r="H88" i="1" s="1"/>
  <c r="G88" i="1"/>
  <c r="G87" i="1" s="1"/>
  <c r="F88" i="1"/>
  <c r="F87" i="1" s="1"/>
  <c r="E88" i="1"/>
  <c r="D88" i="1"/>
  <c r="I88" i="1" s="1"/>
  <c r="I87" i="1" s="1"/>
  <c r="C88" i="1"/>
  <c r="C87" i="1" s="1"/>
  <c r="E87" i="1"/>
  <c r="H86" i="1"/>
  <c r="H85" i="1" s="1"/>
  <c r="G85" i="1"/>
  <c r="F85" i="1"/>
  <c r="E85" i="1"/>
  <c r="D85" i="1"/>
  <c r="I85" i="1" s="1"/>
  <c r="C85" i="1"/>
  <c r="I84" i="1"/>
  <c r="H84" i="1"/>
  <c r="H83" i="1"/>
  <c r="H82" i="1" s="1"/>
  <c r="G83" i="1"/>
  <c r="G82" i="1" s="1"/>
  <c r="F83" i="1"/>
  <c r="E83" i="1"/>
  <c r="E82" i="1" s="1"/>
  <c r="D83" i="1"/>
  <c r="I83" i="1" s="1"/>
  <c r="I82" i="1" s="1"/>
  <c r="C83" i="1"/>
  <c r="C82" i="1" s="1"/>
  <c r="F82" i="1"/>
  <c r="I81" i="1"/>
  <c r="H81" i="1"/>
  <c r="H80" i="1"/>
  <c r="G80" i="1"/>
  <c r="F80" i="1"/>
  <c r="E80" i="1"/>
  <c r="D80" i="1"/>
  <c r="I80" i="1" s="1"/>
  <c r="C80" i="1"/>
  <c r="H79" i="1"/>
  <c r="I79" i="1" s="1"/>
  <c r="H78" i="1"/>
  <c r="H77" i="1" s="1"/>
  <c r="G78" i="1"/>
  <c r="F78" i="1"/>
  <c r="F77" i="1" s="1"/>
  <c r="E78" i="1"/>
  <c r="D78" i="1"/>
  <c r="I78" i="1" s="1"/>
  <c r="I77" i="1" s="1"/>
  <c r="C78" i="1"/>
  <c r="G77" i="1"/>
  <c r="E77" i="1"/>
  <c r="C77" i="1"/>
  <c r="H76" i="1"/>
  <c r="I76" i="1" s="1"/>
  <c r="H75" i="1"/>
  <c r="G75" i="1"/>
  <c r="F75" i="1"/>
  <c r="E75" i="1"/>
  <c r="D75" i="1"/>
  <c r="I75" i="1" s="1"/>
  <c r="C75" i="1"/>
  <c r="I74" i="1"/>
  <c r="H74" i="1"/>
  <c r="H73" i="1" s="1"/>
  <c r="H72" i="1" s="1"/>
  <c r="I73" i="1"/>
  <c r="I72" i="1" s="1"/>
  <c r="G73" i="1"/>
  <c r="G72" i="1" s="1"/>
  <c r="F73" i="1"/>
  <c r="E73" i="1"/>
  <c r="E72" i="1" s="1"/>
  <c r="D73" i="1"/>
  <c r="C73" i="1"/>
  <c r="C72" i="1" s="1"/>
  <c r="F72" i="1"/>
  <c r="D72" i="1"/>
  <c r="I71" i="1"/>
  <c r="H71" i="1"/>
  <c r="H70" i="1" s="1"/>
  <c r="I70" i="1"/>
  <c r="G70" i="1"/>
  <c r="F70" i="1"/>
  <c r="E70" i="1"/>
  <c r="E63" i="1" s="1"/>
  <c r="D70" i="1"/>
  <c r="C70" i="1"/>
  <c r="H69" i="1"/>
  <c r="H68" i="1" s="1"/>
  <c r="G68" i="1"/>
  <c r="F68" i="1"/>
  <c r="E68" i="1"/>
  <c r="D68" i="1"/>
  <c r="I68" i="1" s="1"/>
  <c r="C68" i="1"/>
  <c r="I67" i="1"/>
  <c r="H67" i="1"/>
  <c r="H66" i="1" s="1"/>
  <c r="G66" i="1"/>
  <c r="F66" i="1"/>
  <c r="E66" i="1"/>
  <c r="D66" i="1"/>
  <c r="C66" i="1"/>
  <c r="I66" i="1" s="1"/>
  <c r="H65" i="1"/>
  <c r="I65" i="1" s="1"/>
  <c r="H64" i="1"/>
  <c r="G64" i="1"/>
  <c r="F64" i="1"/>
  <c r="F63" i="1" s="1"/>
  <c r="F62" i="1" s="1"/>
  <c r="E64" i="1"/>
  <c r="D64" i="1"/>
  <c r="I64" i="1" s="1"/>
  <c r="C64" i="1"/>
  <c r="G63" i="1"/>
  <c r="G62" i="1" s="1"/>
  <c r="C63" i="1"/>
  <c r="I61" i="1"/>
  <c r="I60" i="1" s="1"/>
  <c r="H61" i="1"/>
  <c r="H60" i="1" s="1"/>
  <c r="G60" i="1"/>
  <c r="F60" i="1"/>
  <c r="E60" i="1"/>
  <c r="D60" i="1"/>
  <c r="C60" i="1"/>
  <c r="C55" i="1" s="1"/>
  <c r="H59" i="1"/>
  <c r="I59" i="1" s="1"/>
  <c r="I58" i="1" s="1"/>
  <c r="G58" i="1"/>
  <c r="G55" i="1" s="1"/>
  <c r="E58" i="1"/>
  <c r="C58" i="1"/>
  <c r="H57" i="1"/>
  <c r="H56" i="1" s="1"/>
  <c r="H55" i="1" s="1"/>
  <c r="G56" i="1"/>
  <c r="F56" i="1"/>
  <c r="F55" i="1" s="1"/>
  <c r="E56" i="1"/>
  <c r="D56" i="1"/>
  <c r="D55" i="1" s="1"/>
  <c r="C56" i="1"/>
  <c r="E55" i="1"/>
  <c r="H54" i="1"/>
  <c r="H53" i="1" s="1"/>
  <c r="H52" i="1" s="1"/>
  <c r="G53" i="1"/>
  <c r="F53" i="1"/>
  <c r="F52" i="1" s="1"/>
  <c r="E53" i="1"/>
  <c r="D53" i="1"/>
  <c r="I53" i="1" s="1"/>
  <c r="I52" i="1" s="1"/>
  <c r="C53" i="1"/>
  <c r="G52" i="1"/>
  <c r="E52" i="1"/>
  <c r="C52" i="1"/>
  <c r="H51" i="1"/>
  <c r="H50" i="1" s="1"/>
  <c r="H49" i="1" s="1"/>
  <c r="G50" i="1"/>
  <c r="F50" i="1"/>
  <c r="F49" i="1" s="1"/>
  <c r="E50" i="1"/>
  <c r="D50" i="1"/>
  <c r="I50" i="1" s="1"/>
  <c r="I49" i="1" s="1"/>
  <c r="C50" i="1"/>
  <c r="G49" i="1"/>
  <c r="E49" i="1"/>
  <c r="C49" i="1"/>
  <c r="H48" i="1"/>
  <c r="H47" i="1" s="1"/>
  <c r="H46" i="1" s="1"/>
  <c r="G47" i="1"/>
  <c r="F47" i="1"/>
  <c r="F46" i="1" s="1"/>
  <c r="E47" i="1"/>
  <c r="D47" i="1"/>
  <c r="I47" i="1" s="1"/>
  <c r="I46" i="1" s="1"/>
  <c r="C47" i="1"/>
  <c r="G46" i="1"/>
  <c r="E46" i="1"/>
  <c r="C46" i="1"/>
  <c r="H45" i="1"/>
  <c r="H44" i="1" s="1"/>
  <c r="G44" i="1"/>
  <c r="F44" i="1"/>
  <c r="E44" i="1"/>
  <c r="D44" i="1"/>
  <c r="I44" i="1" s="1"/>
  <c r="C44" i="1"/>
  <c r="I43" i="1"/>
  <c r="H43" i="1"/>
  <c r="H42" i="1" s="1"/>
  <c r="H41" i="1" s="1"/>
  <c r="G42" i="1"/>
  <c r="G41" i="1" s="1"/>
  <c r="F42" i="1"/>
  <c r="E42" i="1"/>
  <c r="E41" i="1" s="1"/>
  <c r="D42" i="1"/>
  <c r="C42" i="1"/>
  <c r="I42" i="1" s="1"/>
  <c r="I41" i="1" s="1"/>
  <c r="F41" i="1"/>
  <c r="D41" i="1"/>
  <c r="I40" i="1"/>
  <c r="H40" i="1"/>
  <c r="H39" i="1" s="1"/>
  <c r="H38" i="1" s="1"/>
  <c r="G39" i="1"/>
  <c r="G38" i="1" s="1"/>
  <c r="F39" i="1"/>
  <c r="E39" i="1"/>
  <c r="E38" i="1" s="1"/>
  <c r="D39" i="1"/>
  <c r="C39" i="1"/>
  <c r="I39" i="1" s="1"/>
  <c r="I38" i="1" s="1"/>
  <c r="F38" i="1"/>
  <c r="D38" i="1"/>
  <c r="I37" i="1"/>
  <c r="H37" i="1"/>
  <c r="H36" i="1" s="1"/>
  <c r="G36" i="1"/>
  <c r="G29" i="1" s="1"/>
  <c r="F36" i="1"/>
  <c r="E36" i="1"/>
  <c r="D36" i="1"/>
  <c r="C36" i="1"/>
  <c r="I36" i="1" s="1"/>
  <c r="H35" i="1"/>
  <c r="I35" i="1" s="1"/>
  <c r="H34" i="1"/>
  <c r="G34" i="1"/>
  <c r="F34" i="1"/>
  <c r="E34" i="1"/>
  <c r="D34" i="1"/>
  <c r="D29" i="1" s="1"/>
  <c r="C34" i="1"/>
  <c r="I33" i="1"/>
  <c r="H33" i="1"/>
  <c r="I32" i="1"/>
  <c r="H32" i="1"/>
  <c r="G32" i="1"/>
  <c r="F32" i="1"/>
  <c r="E32" i="1"/>
  <c r="D32" i="1"/>
  <c r="C32" i="1"/>
  <c r="H31" i="1"/>
  <c r="H30" i="1" s="1"/>
  <c r="G30" i="1"/>
  <c r="F30" i="1"/>
  <c r="F29" i="1" s="1"/>
  <c r="F28" i="1" s="1"/>
  <c r="E30" i="1"/>
  <c r="D30" i="1"/>
  <c r="I30" i="1" s="1"/>
  <c r="C30" i="1"/>
  <c r="E29" i="1"/>
  <c r="E28" i="1" s="1"/>
  <c r="I27" i="1"/>
  <c r="H27" i="1"/>
  <c r="I26" i="1"/>
  <c r="I25" i="1" s="1"/>
  <c r="H26" i="1"/>
  <c r="G26" i="1"/>
  <c r="F26" i="1"/>
  <c r="E26" i="1"/>
  <c r="E25" i="1" s="1"/>
  <c r="D26" i="1"/>
  <c r="C26" i="1"/>
  <c r="H25" i="1"/>
  <c r="G25" i="1"/>
  <c r="F25" i="1"/>
  <c r="D25" i="1"/>
  <c r="C25" i="1"/>
  <c r="I24" i="1"/>
  <c r="H24" i="1"/>
  <c r="I23" i="1"/>
  <c r="I22" i="1" s="1"/>
  <c r="H23" i="1"/>
  <c r="H22" i="1" s="1"/>
  <c r="H17" i="1" s="1"/>
  <c r="G22" i="1"/>
  <c r="G17" i="1" s="1"/>
  <c r="F22" i="1"/>
  <c r="E22" i="1"/>
  <c r="D22" i="1"/>
  <c r="C22" i="1"/>
  <c r="C17" i="1" s="1"/>
  <c r="I21" i="1"/>
  <c r="I20" i="1" s="1"/>
  <c r="H21" i="1"/>
  <c r="H20" i="1"/>
  <c r="G20" i="1"/>
  <c r="F20" i="1"/>
  <c r="E20" i="1"/>
  <c r="D20" i="1"/>
  <c r="C20" i="1"/>
  <c r="I19" i="1"/>
  <c r="H19" i="1"/>
  <c r="I18" i="1"/>
  <c r="H18" i="1"/>
  <c r="G18" i="1"/>
  <c r="F18" i="1"/>
  <c r="E18" i="1"/>
  <c r="E17" i="1" s="1"/>
  <c r="D18" i="1"/>
  <c r="C18" i="1"/>
  <c r="F17" i="1"/>
  <c r="D17" i="1"/>
  <c r="I16" i="1"/>
  <c r="H16" i="1"/>
  <c r="I15" i="1"/>
  <c r="H15" i="1"/>
  <c r="G15" i="1"/>
  <c r="F15" i="1"/>
  <c r="E15" i="1"/>
  <c r="E11" i="1" s="1"/>
  <c r="D15" i="1"/>
  <c r="C15" i="1"/>
  <c r="H14" i="1"/>
  <c r="I14" i="1" s="1"/>
  <c r="H13" i="1"/>
  <c r="I13" i="1" s="1"/>
  <c r="H12" i="1"/>
  <c r="H11" i="1" s="1"/>
  <c r="G12" i="1"/>
  <c r="F12" i="1"/>
  <c r="E12" i="1"/>
  <c r="D12" i="1"/>
  <c r="D11" i="1" s="1"/>
  <c r="C12" i="1"/>
  <c r="G11" i="1"/>
  <c r="F11" i="1"/>
  <c r="C11" i="1"/>
  <c r="I10" i="1"/>
  <c r="H10" i="1"/>
  <c r="H9" i="1"/>
  <c r="H8" i="1" s="1"/>
  <c r="G9" i="1"/>
  <c r="F9" i="1"/>
  <c r="E9" i="1"/>
  <c r="D9" i="1"/>
  <c r="I9" i="1" s="1"/>
  <c r="I8" i="1" s="1"/>
  <c r="C9" i="1"/>
  <c r="G8" i="1"/>
  <c r="G7" i="1" s="1"/>
  <c r="F8" i="1"/>
  <c r="F7" i="1" s="1"/>
  <c r="E8" i="1"/>
  <c r="C8" i="1"/>
  <c r="C7" i="1" s="1"/>
  <c r="I17" i="1" l="1"/>
  <c r="H29" i="1"/>
  <c r="H28" i="1" s="1"/>
  <c r="H63" i="1"/>
  <c r="H7" i="1"/>
  <c r="I12" i="1"/>
  <c r="I11" i="1" s="1"/>
  <c r="I7" i="1" s="1"/>
  <c r="E7" i="1"/>
  <c r="G28" i="1"/>
  <c r="G116" i="1" s="1"/>
  <c r="C62" i="1"/>
  <c r="E62" i="1"/>
  <c r="E101" i="1"/>
  <c r="F116" i="1"/>
  <c r="H87" i="1"/>
  <c r="H102" i="1"/>
  <c r="H101" i="1" s="1"/>
  <c r="I63" i="1"/>
  <c r="I62" i="1" s="1"/>
  <c r="D8" i="1"/>
  <c r="D7" i="1" s="1"/>
  <c r="I31" i="1"/>
  <c r="I34" i="1"/>
  <c r="I29" i="1" s="1"/>
  <c r="I28" i="1" s="1"/>
  <c r="C38" i="1"/>
  <c r="C41" i="1"/>
  <c r="I45" i="1"/>
  <c r="I48" i="1"/>
  <c r="I51" i="1"/>
  <c r="I54" i="1"/>
  <c r="I57" i="1"/>
  <c r="I56" i="1" s="1"/>
  <c r="I55" i="1" s="1"/>
  <c r="D63" i="1"/>
  <c r="I69" i="1"/>
  <c r="D77" i="1"/>
  <c r="I86" i="1"/>
  <c r="I89" i="1"/>
  <c r="I95" i="1"/>
  <c r="I104" i="1"/>
  <c r="I115" i="1"/>
  <c r="I114" i="1" s="1"/>
  <c r="I101" i="1" s="1"/>
  <c r="I116" i="1" s="1"/>
  <c r="C29" i="1"/>
  <c r="D82" i="1"/>
  <c r="I97" i="1"/>
  <c r="I100" i="1"/>
  <c r="I106" i="1"/>
  <c r="D108" i="1"/>
  <c r="D46" i="1"/>
  <c r="D28" i="1" s="1"/>
  <c r="D49" i="1"/>
  <c r="D52" i="1"/>
  <c r="D87" i="1"/>
  <c r="D102" i="1"/>
  <c r="C28" i="1" l="1"/>
  <c r="C116" i="1" s="1"/>
  <c r="D62" i="1"/>
  <c r="E116" i="1"/>
  <c r="H62" i="1"/>
  <c r="H116" i="1" s="1"/>
  <c r="D101" i="1"/>
  <c r="D116" i="1" s="1"/>
</calcChain>
</file>

<file path=xl/sharedStrings.xml><?xml version="1.0" encoding="utf-8"?>
<sst xmlns="http://schemas.openxmlformats.org/spreadsheetml/2006/main" count="184" uniqueCount="148">
  <si>
    <t xml:space="preserve"> </t>
  </si>
  <si>
    <t xml:space="preserve">           CENTRO DE ESTIMULACION PARA PERSONAS CON DISCAPACIDAD INTELECTUAL DE TLAJOMULCO DE ZUÑIGA, JALISCO (CENDI)</t>
  </si>
  <si>
    <t>Gobierno Municipal de Tlajomulco de Zúñiga 2021-2024</t>
  </si>
  <si>
    <t>PRESUPUESTO 2023 POR OBJETO DEL GASTO (COG)</t>
  </si>
  <si>
    <t>COG</t>
  </si>
  <si>
    <t>DESCRIPCIÓN</t>
  </si>
  <si>
    <t>Presupuesto 2023</t>
  </si>
  <si>
    <t>1er modificacion</t>
  </si>
  <si>
    <t>2da modificacion</t>
  </si>
  <si>
    <t>3ra modificacion</t>
  </si>
  <si>
    <t>4ta  modificacion</t>
  </si>
  <si>
    <t>Ampliación o Reducción</t>
  </si>
  <si>
    <t>Modificación Presupuestal 2023</t>
  </si>
  <si>
    <t>SERVICIOS PERSONALES</t>
  </si>
  <si>
    <t>1100</t>
  </si>
  <si>
    <t>REMUNERACIONES AL PERSONAL DE CARÁCTER PERMANENTE</t>
  </si>
  <si>
    <t>1130</t>
  </si>
  <si>
    <t xml:space="preserve">  Sueldos base al personal permanente</t>
  </si>
  <si>
    <t>1300</t>
  </si>
  <si>
    <t>REMUNERACIONES ADICIONALES Y ESPECIALES</t>
  </si>
  <si>
    <t>1320</t>
  </si>
  <si>
    <t xml:space="preserve">  Primas de vacaciones, dominical y gratificación de fin de año</t>
  </si>
  <si>
    <t xml:space="preserve">  Primas de vacaciones, dominical</t>
  </si>
  <si>
    <t xml:space="preserve">  Aguinaldo</t>
  </si>
  <si>
    <t>1340</t>
  </si>
  <si>
    <t xml:space="preserve">  Compensaciones</t>
  </si>
  <si>
    <t>1400</t>
  </si>
  <si>
    <t>SEGURIDAD SOCIAL</t>
  </si>
  <si>
    <t>1410</t>
  </si>
  <si>
    <t xml:space="preserve">  Aportaciones de seguridad social</t>
  </si>
  <si>
    <t>1420</t>
  </si>
  <si>
    <t xml:space="preserve">  Aportaciones a fondos de vivienda</t>
  </si>
  <si>
    <t>1430</t>
  </si>
  <si>
    <t xml:space="preserve">  Aportaciones al sistema para el retiro</t>
  </si>
  <si>
    <t>Aportaciones al sistema de pensiones</t>
  </si>
  <si>
    <t>1500</t>
  </si>
  <si>
    <t>OTRAS PRESTACIONES SOCIALES Y ECONÓMICAS</t>
  </si>
  <si>
    <t>1540</t>
  </si>
  <si>
    <t xml:space="preserve">  Prestaciones contractuales</t>
  </si>
  <si>
    <t xml:space="preserve">  Estimulos al personal</t>
  </si>
  <si>
    <t>2000</t>
  </si>
  <si>
    <t>MATERIALES Y SUMINISTROS</t>
  </si>
  <si>
    <t>2100</t>
  </si>
  <si>
    <t>MATERIALES DE ADMINISTRACIÓN, EMISIÓN DE DOCUMENTOS Y ARTÍCULOS OFICIALES</t>
  </si>
  <si>
    <t>2110</t>
  </si>
  <si>
    <t xml:space="preserve">  Materiales, útiles y equipos menores de oficina</t>
  </si>
  <si>
    <t>2150</t>
  </si>
  <si>
    <t xml:space="preserve">  Material impreso e información digital</t>
  </si>
  <si>
    <t>2160</t>
  </si>
  <si>
    <t xml:space="preserve">  Material de limpieza</t>
  </si>
  <si>
    <t>2170</t>
  </si>
  <si>
    <t xml:space="preserve">  Materiales y útiles de enseñanza</t>
  </si>
  <si>
    <t>2200</t>
  </si>
  <si>
    <t>ALIMENTOS Y UTENSILIOS</t>
  </si>
  <si>
    <t>2210</t>
  </si>
  <si>
    <t xml:space="preserve">  Productos alimenticios para personas</t>
  </si>
  <si>
    <t>2300</t>
  </si>
  <si>
    <t>MATERIAS PRIMAS Y MATERIALES DE PRODUCCIÓN Y COMERCIALIZACIÓN</t>
  </si>
  <si>
    <t>2310</t>
  </si>
  <si>
    <t xml:space="preserve">  Productos alimenticios, agropecuarios y forestales adquiridos como materia prima</t>
  </si>
  <si>
    <t>2320</t>
  </si>
  <si>
    <t xml:space="preserve">  Insumos textiles adquiridos como materia prima</t>
  </si>
  <si>
    <t>2400</t>
  </si>
  <si>
    <t>MATERIALES Y ARTÍCULOS DE CONSTRUCCIÓN Y DE REPARACIÓN</t>
  </si>
  <si>
    <t>2480</t>
  </si>
  <si>
    <t xml:space="preserve">  Materiales complementarios</t>
  </si>
  <si>
    <t>2500</t>
  </si>
  <si>
    <t>PRODUCTOS QUÍMICOS, FARMACÉUTICOS Y DE LABORATORIO</t>
  </si>
  <si>
    <t>2530</t>
  </si>
  <si>
    <t xml:space="preserve">  Medicinas y productos farmacéuticos</t>
  </si>
  <si>
    <t>2600</t>
  </si>
  <si>
    <t>COMBUSTIBLES, LUBRICANTES Y ADITIVOS</t>
  </si>
  <si>
    <t>2610</t>
  </si>
  <si>
    <t xml:space="preserve">  Combustibles, lubricantes y aditivos</t>
  </si>
  <si>
    <t>2700</t>
  </si>
  <si>
    <t>VESTUARIO, BLANCOS, PRENDAS DE PROTECCIÓN Y ARTÍCULOS DEPORTIVOS</t>
  </si>
  <si>
    <t>2710</t>
  </si>
  <si>
    <t xml:space="preserve">  Vestuario y uniformes</t>
  </si>
  <si>
    <t>Prendas de seguridad y protección personal</t>
  </si>
  <si>
    <t>Refacciones y accesorios menores de equipo de computo y tecnologias de la informacion</t>
  </si>
  <si>
    <t>3000</t>
  </si>
  <si>
    <t>SERVICIOS GENERALES</t>
  </si>
  <si>
    <t>3100</t>
  </si>
  <si>
    <t>SERVICIOS BÁSICOS</t>
  </si>
  <si>
    <t>3110</t>
  </si>
  <si>
    <t xml:space="preserve">  Energía eléctrica</t>
  </si>
  <si>
    <t>3120</t>
  </si>
  <si>
    <t xml:space="preserve">  Gas</t>
  </si>
  <si>
    <t>3130</t>
  </si>
  <si>
    <t xml:space="preserve">  Agua</t>
  </si>
  <si>
    <t>3140</t>
  </si>
  <si>
    <t xml:space="preserve">  Telefonía tradicional</t>
  </si>
  <si>
    <t>3200</t>
  </si>
  <si>
    <t>SERVICIOS DE ARRENDAMIENTO</t>
  </si>
  <si>
    <t>3230</t>
  </si>
  <si>
    <t xml:space="preserve">  Arrendamiento de mobiliario y equipo de administración, educacional y recreativo</t>
  </si>
  <si>
    <t>3270</t>
  </si>
  <si>
    <t xml:space="preserve">  Arrendamiento de activos intangibles</t>
  </si>
  <si>
    <t>3300</t>
  </si>
  <si>
    <t>SERVICIOS PROFESIONALES, CIENTÍFICOS, TÉCNICOS Y OTROS SERVICIOS</t>
  </si>
  <si>
    <t>Servicios de capacitación</t>
  </si>
  <si>
    <t>Capacitación especializada</t>
  </si>
  <si>
    <t>3390</t>
  </si>
  <si>
    <t xml:space="preserve">  Servicios profesionales, científicos y técnicos integrales</t>
  </si>
  <si>
    <t>3400</t>
  </si>
  <si>
    <t>SERVICIOS FINANCIEROS, BANCARIOS Y COMERCIALES</t>
  </si>
  <si>
    <t>3410</t>
  </si>
  <si>
    <t xml:space="preserve">  Servicios financieros y bancarios</t>
  </si>
  <si>
    <t>3450</t>
  </si>
  <si>
    <t xml:space="preserve">  Seguro de bienes patrimoniales</t>
  </si>
  <si>
    <t>3500</t>
  </si>
  <si>
    <t>SERVICIOS DE INSTALACIÓN, REPARACIÓN, MANTENIMIENTO Y CONSERVACIÓN</t>
  </si>
  <si>
    <t>3520</t>
  </si>
  <si>
    <t xml:space="preserve">  Instalación, reparación y mantenimiento de mobiliario y equipo de administración, educacional y recreativo</t>
  </si>
  <si>
    <t xml:space="preserve">Instalación, reparación y mantenimiento de equipo de cómputo y tecnologías de la información </t>
  </si>
  <si>
    <t>3540</t>
  </si>
  <si>
    <t xml:space="preserve">  Instalación, reparación y mantenimiento de equipo e instrumental médico y de laboratorio</t>
  </si>
  <si>
    <t>3550</t>
  </si>
  <si>
    <t xml:space="preserve">  Reparación y mantenimiento de equipo de transporte</t>
  </si>
  <si>
    <t>3570</t>
  </si>
  <si>
    <t xml:space="preserve">  Instalación, reparación y mantenimiento de maquinaria, otros equipos y herramienta</t>
  </si>
  <si>
    <t>3900</t>
  </si>
  <si>
    <t>OTROS SERVICIOS GENERALES</t>
  </si>
  <si>
    <t>3920</t>
  </si>
  <si>
    <t xml:space="preserve">  Impuestos y derechos</t>
  </si>
  <si>
    <t>5000</t>
  </si>
  <si>
    <t>BIENES MUEBLES, INMUEBLES E INTANGIBLES</t>
  </si>
  <si>
    <t>5100</t>
  </si>
  <si>
    <t>MOBILIARIO Y EQUIPO DE ADMINISTRACIÓN</t>
  </si>
  <si>
    <t>5110</t>
  </si>
  <si>
    <t xml:space="preserve">  Muebles de oficina y estantería</t>
  </si>
  <si>
    <t>5150</t>
  </si>
  <si>
    <t xml:space="preserve">  Equipo de cómputo y de tecnologías de la información</t>
  </si>
  <si>
    <t xml:space="preserve">  Equipo de cómputo y de tecnología de la información</t>
  </si>
  <si>
    <t xml:space="preserve">  Otros mobiliarios y equipos de administración</t>
  </si>
  <si>
    <t>5200</t>
  </si>
  <si>
    <t>MOBILIARIO Y EQUIPO EDUCACIONAL Y RECREATIVO</t>
  </si>
  <si>
    <t>5290</t>
  </si>
  <si>
    <t xml:space="preserve">  Otro mobiliario y equipo educacional y recreativo</t>
  </si>
  <si>
    <t>VEHÍCULOS Y EQUIPO DE TRANSPORTE</t>
  </si>
  <si>
    <t xml:space="preserve">Vehículos y equipo terrestre </t>
  </si>
  <si>
    <t>5600</t>
  </si>
  <si>
    <t>MAQUINARIA, OTROS EQUIPOS Y HERRAMIENTAS</t>
  </si>
  <si>
    <t xml:space="preserve">  Equipos de generación eléctrica, aparatos y accesorios eléctricos</t>
  </si>
  <si>
    <t>TOTAL DE EGRESOS</t>
  </si>
  <si>
    <t xml:space="preserve">  Total</t>
  </si>
  <si>
    <r>
      <t xml:space="preserve">Anexo de la </t>
    </r>
    <r>
      <rPr>
        <b/>
        <sz val="10"/>
        <color rgb="FFFF0000"/>
        <rFont val="Calibri"/>
        <family val="2"/>
        <scheme val="minor"/>
      </rPr>
      <t>Segunda Sesión ordinaria del año 2023</t>
    </r>
    <r>
      <rPr>
        <b/>
        <sz val="10"/>
        <color theme="1"/>
        <rFont val="Calibri"/>
        <family val="2"/>
        <scheme val="minor"/>
      </rPr>
      <t xml:space="preserve"> de la Junta de Gobierno del Centro de Estimulación para Personas con Discapacidad Intelectual del Municipio de Tlajomulco de Zúñiga, Jalisco.</t>
    </r>
  </si>
  <si>
    <t>Validacion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</si>
</sst>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_ ;\-0\ "/>
    <numFmt numFmtId="166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499984740745262"/>
      <name val="Core Rhino 65 Bold"/>
      <family val="3"/>
    </font>
    <font>
      <sz val="9"/>
      <color theme="0" tint="-0.499984740745262"/>
      <name val="Core Rhino 45 Regular"/>
      <family val="3"/>
    </font>
    <font>
      <b/>
      <sz val="10"/>
      <color theme="9"/>
      <name val="Core Rhino 65 Bold"/>
      <family val="3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4" tint="0.7998901333658864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44" fontId="8" fillId="3" borderId="4" xfId="1" applyNumberFormat="1" applyFont="1" applyFill="1" applyBorder="1" applyAlignment="1">
      <alignment horizontal="center" vertical="center" wrapText="1"/>
    </xf>
    <xf numFmtId="44" fontId="8" fillId="4" borderId="4" xfId="1" applyNumberFormat="1" applyFont="1" applyFill="1" applyBorder="1" applyAlignment="1">
      <alignment horizontal="center" vertical="center" wrapText="1"/>
    </xf>
    <xf numFmtId="44" fontId="0" fillId="5" borderId="0" xfId="0" applyNumberFormat="1" applyFill="1" applyAlignment="1">
      <alignment wrapText="1"/>
    </xf>
    <xf numFmtId="44" fontId="0" fillId="0" borderId="0" xfId="0" applyNumberFormat="1" applyAlignment="1">
      <alignment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vertical="center" wrapText="1"/>
    </xf>
    <xf numFmtId="44" fontId="9" fillId="6" borderId="4" xfId="1" applyNumberFormat="1" applyFont="1" applyFill="1" applyBorder="1" applyAlignment="1">
      <alignment horizontal="center" vertical="center" wrapText="1"/>
    </xf>
    <xf numFmtId="44" fontId="9" fillId="7" borderId="4" xfId="1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vertical="center" wrapText="1"/>
    </xf>
    <xf numFmtId="44" fontId="10" fillId="8" borderId="7" xfId="1" applyFont="1" applyFill="1" applyBorder="1" applyAlignment="1">
      <alignment vertical="center" wrapText="1"/>
    </xf>
    <xf numFmtId="44" fontId="10" fillId="9" borderId="7" xfId="1" applyFont="1" applyFill="1" applyBorder="1" applyAlignment="1">
      <alignment vertical="center" wrapText="1"/>
    </xf>
    <xf numFmtId="44" fontId="10" fillId="8" borderId="8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44" fontId="10" fillId="0" borderId="8" xfId="1" applyNumberFormat="1" applyFont="1" applyFill="1" applyBorder="1" applyAlignment="1">
      <alignment horizontal="center" vertical="center" wrapText="1"/>
    </xf>
    <xf numFmtId="44" fontId="10" fillId="0" borderId="7" xfId="1" applyFont="1" applyFill="1" applyBorder="1" applyAlignment="1">
      <alignment vertical="center" wrapText="1"/>
    </xf>
    <xf numFmtId="44" fontId="10" fillId="9" borderId="8" xfId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4" fontId="10" fillId="0" borderId="10" xfId="1" applyFont="1" applyFill="1" applyBorder="1" applyAlignment="1">
      <alignment vertical="center" wrapText="1"/>
    </xf>
    <xf numFmtId="44" fontId="9" fillId="7" borderId="4" xfId="1" applyFont="1" applyFill="1" applyBorder="1" applyAlignment="1">
      <alignment horizontal="center" vertical="center" wrapText="1"/>
    </xf>
    <xf numFmtId="44" fontId="9" fillId="6" borderId="4" xfId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44" fontId="8" fillId="3" borderId="13" xfId="1" applyNumberFormat="1" applyFont="1" applyFill="1" applyBorder="1" applyAlignment="1">
      <alignment horizontal="center" vertical="center" wrapText="1"/>
    </xf>
    <xf numFmtId="44" fontId="8" fillId="4" borderId="13" xfId="1" applyNumberFormat="1" applyFont="1" applyFill="1" applyBorder="1" applyAlignment="1">
      <alignment horizontal="center" vertical="center" wrapText="1"/>
    </xf>
    <xf numFmtId="44" fontId="10" fillId="0" borderId="8" xfId="1" applyNumberFormat="1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44" fontId="10" fillId="0" borderId="8" xfId="1" applyNumberFormat="1" applyFont="1" applyFill="1" applyBorder="1" applyAlignment="1">
      <alignment horizontal="left" vertical="top" wrapText="1"/>
    </xf>
    <xf numFmtId="44" fontId="10" fillId="0" borderId="0" xfId="1" applyNumberFormat="1" applyFont="1" applyFill="1" applyBorder="1" applyAlignment="1">
      <alignment horizontal="left" vertical="top" wrapText="1"/>
    </xf>
    <xf numFmtId="0" fontId="0" fillId="10" borderId="0" xfId="0" applyFill="1" applyAlignment="1">
      <alignment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vertical="center" wrapText="1"/>
    </xf>
    <xf numFmtId="44" fontId="9" fillId="8" borderId="15" xfId="1" applyNumberFormat="1" applyFont="1" applyFill="1" applyBorder="1" applyAlignment="1">
      <alignment horizontal="center" vertical="center" wrapText="1"/>
    </xf>
    <xf numFmtId="44" fontId="9" fillId="9" borderId="15" xfId="1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vertical="top" wrapText="1"/>
    </xf>
    <xf numFmtId="44" fontId="8" fillId="3" borderId="13" xfId="1" applyFont="1" applyFill="1" applyBorder="1" applyAlignment="1">
      <alignment horizontal="center" vertical="center" wrapText="1"/>
    </xf>
    <xf numFmtId="44" fontId="8" fillId="4" borderId="13" xfId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165" fontId="0" fillId="0" borderId="0" xfId="0" applyNumberFormat="1" applyAlignment="1">
      <alignment wrapText="1"/>
    </xf>
    <xf numFmtId="165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44" fontId="10" fillId="0" borderId="15" xfId="1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 wrapText="1"/>
    </xf>
    <xf numFmtId="44" fontId="9" fillId="8" borderId="4" xfId="1" applyNumberFormat="1" applyFont="1" applyFill="1" applyBorder="1" applyAlignment="1">
      <alignment horizontal="center" vertical="center"/>
    </xf>
    <xf numFmtId="44" fontId="9" fillId="9" borderId="4" xfId="1" applyFont="1" applyFill="1" applyBorder="1" applyAlignment="1">
      <alignment horizontal="center" vertical="center"/>
    </xf>
    <xf numFmtId="44" fontId="9" fillId="9" borderId="4" xfId="1" applyNumberFormat="1" applyFont="1" applyFill="1" applyBorder="1" applyAlignment="1">
      <alignment horizontal="center" vertical="center"/>
    </xf>
    <xf numFmtId="44" fontId="9" fillId="8" borderId="4" xfId="1" applyFont="1" applyFill="1" applyBorder="1" applyAlignment="1">
      <alignment horizontal="center" vertical="center"/>
    </xf>
    <xf numFmtId="44" fontId="9" fillId="0" borderId="0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right" vertical="center" wrapText="1"/>
    </xf>
    <xf numFmtId="44" fontId="11" fillId="2" borderId="18" xfId="1" applyNumberFormat="1" applyFont="1" applyFill="1" applyBorder="1" applyAlignment="1">
      <alignment horizontal="right" vertical="center" wrapText="1"/>
    </xf>
    <xf numFmtId="44" fontId="0" fillId="0" borderId="0" xfId="0" applyNumberFormat="1" applyFill="1" applyBorder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66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16329</xdr:colOff>
      <xdr:row>6</xdr:row>
      <xdr:rowOff>179928</xdr:rowOff>
    </xdr:from>
    <xdr:to>
      <xdr:col>1</xdr:col>
      <xdr:colOff>2362200</xdr:colOff>
      <xdr:row>7</xdr:row>
      <xdr:rowOff>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4" r="554" b="55586"/>
        <a:stretch/>
      </xdr:blipFill>
      <xdr:spPr>
        <a:xfrm>
          <a:off x="16329" y="2176368"/>
          <a:ext cx="2688771" cy="10572"/>
        </a:xfrm>
        <a:prstGeom prst="rect">
          <a:avLst/>
        </a:prstGeom>
      </xdr:spPr>
    </xdr:pic>
    <xdr:clientData/>
  </xdr:twoCellAnchor>
  <xdr:twoCellAnchor editAs="oneCell">
    <xdr:from>
      <xdr:col>0</xdr:col>
      <xdr:colOff>16329</xdr:colOff>
      <xdr:row>3</xdr:row>
      <xdr:rowOff>179928</xdr:rowOff>
    </xdr:from>
    <xdr:to>
      <xdr:col>1</xdr:col>
      <xdr:colOff>2362200</xdr:colOff>
      <xdr:row>4</xdr:row>
      <xdr:rowOff>749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4" r="554" b="55586"/>
        <a:stretch/>
      </xdr:blipFill>
      <xdr:spPr>
        <a:xfrm>
          <a:off x="16329" y="1101948"/>
          <a:ext cx="2688771" cy="113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60961</xdr:rowOff>
    </xdr:from>
    <xdr:to>
      <xdr:col>1</xdr:col>
      <xdr:colOff>737412</xdr:colOff>
      <xdr:row>1</xdr:row>
      <xdr:rowOff>495300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961"/>
          <a:ext cx="1080312" cy="632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"/>
  <sheetViews>
    <sheetView tabSelected="1" workbookViewId="0">
      <selection activeCell="K1" sqref="K1"/>
    </sheetView>
  </sheetViews>
  <sheetFormatPr baseColWidth="10" defaultRowHeight="14.4"/>
  <cols>
    <col min="1" max="1" width="5" style="2" bestFit="1" customWidth="1"/>
    <col min="2" max="2" width="49.21875" style="2" customWidth="1"/>
    <col min="3" max="3" width="16.21875" style="2" customWidth="1"/>
    <col min="4" max="7" width="16.21875" style="2" hidden="1" customWidth="1"/>
    <col min="8" max="9" width="16.21875" style="2" customWidth="1"/>
    <col min="10" max="11" width="14.77734375" style="2" bestFit="1" customWidth="1"/>
    <col min="12" max="16384" width="11.5546875" style="2"/>
  </cols>
  <sheetData>
    <row r="1" spans="1:11" ht="15.6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42.6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ht="14.4" customHeight="1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ht="15" customHeight="1">
      <c r="A4" s="5" t="s">
        <v>3</v>
      </c>
      <c r="B4" s="5"/>
      <c r="C4" s="5"/>
      <c r="D4" s="5"/>
      <c r="E4" s="5"/>
      <c r="F4" s="5"/>
      <c r="G4" s="5"/>
      <c r="H4" s="5"/>
      <c r="I4" s="5"/>
    </row>
    <row r="5" spans="1:11" ht="14.4" customHeight="1" thickBot="1"/>
    <row r="6" spans="1:11" ht="55.2" customHeight="1" thickBot="1">
      <c r="A6" s="6" t="s">
        <v>4</v>
      </c>
      <c r="B6" s="6" t="s">
        <v>5</v>
      </c>
      <c r="C6" s="7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7" t="s">
        <v>12</v>
      </c>
    </row>
    <row r="7" spans="1:11" ht="15" thickBot="1">
      <c r="A7" s="9">
        <v>1000</v>
      </c>
      <c r="B7" s="10" t="s">
        <v>13</v>
      </c>
      <c r="C7" s="11">
        <f>C8+C11+C17+C25</f>
        <v>12569000</v>
      </c>
      <c r="D7" s="12">
        <f t="shared" ref="D7:I7" si="0">D8+D11+D17+D25</f>
        <v>511223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1">
        <f t="shared" si="0"/>
        <v>511223</v>
      </c>
      <c r="I7" s="11">
        <f t="shared" si="0"/>
        <v>13080223</v>
      </c>
      <c r="J7" s="13"/>
      <c r="K7" s="14"/>
    </row>
    <row r="8" spans="1:11" ht="27.6">
      <c r="A8" s="15" t="s">
        <v>14</v>
      </c>
      <c r="B8" s="16" t="s">
        <v>15</v>
      </c>
      <c r="C8" s="17">
        <f>C9</f>
        <v>8475966</v>
      </c>
      <c r="D8" s="18">
        <f t="shared" ref="D8:I8" si="1">D9</f>
        <v>332003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7">
        <f t="shared" si="1"/>
        <v>332003</v>
      </c>
      <c r="I8" s="17">
        <f t="shared" si="1"/>
        <v>8807969</v>
      </c>
      <c r="J8" s="13"/>
      <c r="K8" s="14"/>
    </row>
    <row r="9" spans="1:11">
      <c r="A9" s="19" t="s">
        <v>16</v>
      </c>
      <c r="B9" s="20" t="s">
        <v>17</v>
      </c>
      <c r="C9" s="21">
        <f>C10</f>
        <v>8475966</v>
      </c>
      <c r="D9" s="22">
        <f>D10</f>
        <v>332003</v>
      </c>
      <c r="E9" s="22">
        <f>E10</f>
        <v>0</v>
      </c>
      <c r="F9" s="22">
        <f>F10</f>
        <v>0</v>
      </c>
      <c r="G9" s="22">
        <f>G10</f>
        <v>0</v>
      </c>
      <c r="H9" s="21">
        <f>H10</f>
        <v>332003</v>
      </c>
      <c r="I9" s="23">
        <f>D9+C9</f>
        <v>8807969</v>
      </c>
      <c r="J9" s="13"/>
      <c r="K9" s="14"/>
    </row>
    <row r="10" spans="1:11" ht="15" thickBot="1">
      <c r="A10" s="24">
        <v>1131</v>
      </c>
      <c r="B10" s="25" t="s">
        <v>17</v>
      </c>
      <c r="C10" s="26">
        <v>8475966</v>
      </c>
      <c r="D10" s="27">
        <v>332003</v>
      </c>
      <c r="E10" s="27"/>
      <c r="F10" s="27"/>
      <c r="G10" s="27"/>
      <c r="H10" s="27">
        <f>D10+E10+F10+G10</f>
        <v>332003</v>
      </c>
      <c r="I10" s="26">
        <f>C10+H10</f>
        <v>8807969</v>
      </c>
      <c r="J10" s="13"/>
      <c r="K10" s="14"/>
    </row>
    <row r="11" spans="1:11">
      <c r="A11" s="15" t="s">
        <v>18</v>
      </c>
      <c r="B11" s="16" t="s">
        <v>19</v>
      </c>
      <c r="C11" s="17">
        <f>C12+C15</f>
        <v>1460842</v>
      </c>
      <c r="D11" s="18">
        <f t="shared" ref="D11:I11" si="2">D12+D15</f>
        <v>54920</v>
      </c>
      <c r="E11" s="18">
        <f t="shared" si="2"/>
        <v>0</v>
      </c>
      <c r="F11" s="18">
        <f t="shared" si="2"/>
        <v>0</v>
      </c>
      <c r="G11" s="18">
        <f t="shared" si="2"/>
        <v>0</v>
      </c>
      <c r="H11" s="17">
        <f t="shared" si="2"/>
        <v>54920</v>
      </c>
      <c r="I11" s="17">
        <f t="shared" si="2"/>
        <v>1515762</v>
      </c>
      <c r="J11" s="13"/>
      <c r="K11" s="14"/>
    </row>
    <row r="12" spans="1:11">
      <c r="A12" s="19" t="s">
        <v>20</v>
      </c>
      <c r="B12" s="20" t="s">
        <v>21</v>
      </c>
      <c r="C12" s="23">
        <f t="shared" ref="C12:H12" si="3">C13+C14</f>
        <v>1294942</v>
      </c>
      <c r="D12" s="22">
        <f t="shared" si="3"/>
        <v>50720</v>
      </c>
      <c r="E12" s="22">
        <f t="shared" si="3"/>
        <v>0</v>
      </c>
      <c r="F12" s="22">
        <f t="shared" si="3"/>
        <v>0</v>
      </c>
      <c r="G12" s="22">
        <f t="shared" si="3"/>
        <v>0</v>
      </c>
      <c r="H12" s="21">
        <f t="shared" si="3"/>
        <v>50720</v>
      </c>
      <c r="I12" s="23">
        <f>SUM(I13:I14)</f>
        <v>1345662</v>
      </c>
      <c r="J12" s="13"/>
      <c r="K12" s="14"/>
    </row>
    <row r="13" spans="1:11">
      <c r="A13" s="24">
        <v>1321</v>
      </c>
      <c r="B13" s="25" t="s">
        <v>22</v>
      </c>
      <c r="C13" s="26">
        <v>117722</v>
      </c>
      <c r="D13" s="27">
        <v>4611</v>
      </c>
      <c r="E13" s="27"/>
      <c r="F13" s="27"/>
      <c r="G13" s="27"/>
      <c r="H13" s="27">
        <f>D13+E13+F13+G13</f>
        <v>4611</v>
      </c>
      <c r="I13" s="26">
        <f>C13+H13</f>
        <v>122333</v>
      </c>
      <c r="J13" s="13"/>
      <c r="K13" s="14"/>
    </row>
    <row r="14" spans="1:11">
      <c r="A14" s="24">
        <v>1322</v>
      </c>
      <c r="B14" s="25" t="s">
        <v>23</v>
      </c>
      <c r="C14" s="26">
        <v>1177220</v>
      </c>
      <c r="D14" s="27">
        <v>46109</v>
      </c>
      <c r="E14" s="27"/>
      <c r="F14" s="27"/>
      <c r="G14" s="27"/>
      <c r="H14" s="27">
        <f>D14+E14+F14+G14</f>
        <v>46109</v>
      </c>
      <c r="I14" s="26">
        <f>C14+H14</f>
        <v>1223329</v>
      </c>
      <c r="J14" s="13"/>
      <c r="K14" s="14"/>
    </row>
    <row r="15" spans="1:11">
      <c r="A15" s="19" t="s">
        <v>24</v>
      </c>
      <c r="B15" s="20" t="s">
        <v>25</v>
      </c>
      <c r="C15" s="23">
        <f t="shared" ref="C15:I15" si="4">C16</f>
        <v>165900</v>
      </c>
      <c r="D15" s="22">
        <f t="shared" si="4"/>
        <v>4200</v>
      </c>
      <c r="E15" s="28">
        <f t="shared" si="4"/>
        <v>0</v>
      </c>
      <c r="F15" s="22">
        <f t="shared" si="4"/>
        <v>0</v>
      </c>
      <c r="G15" s="28">
        <f t="shared" si="4"/>
        <v>0</v>
      </c>
      <c r="H15" s="21">
        <f t="shared" si="4"/>
        <v>4200</v>
      </c>
      <c r="I15" s="23">
        <f t="shared" si="4"/>
        <v>170100</v>
      </c>
      <c r="J15" s="13"/>
      <c r="K15" s="14"/>
    </row>
    <row r="16" spans="1:11" ht="15" thickBot="1">
      <c r="A16" s="24">
        <v>1341</v>
      </c>
      <c r="B16" s="25" t="s">
        <v>25</v>
      </c>
      <c r="C16" s="26">
        <v>165900</v>
      </c>
      <c r="D16" s="27">
        <v>4200</v>
      </c>
      <c r="E16" s="27"/>
      <c r="F16" s="27"/>
      <c r="G16" s="27"/>
      <c r="H16" s="27">
        <f>D16+E16+F16+G16</f>
        <v>4200</v>
      </c>
      <c r="I16" s="26">
        <f>C16+H16</f>
        <v>170100</v>
      </c>
      <c r="J16" s="13"/>
      <c r="K16" s="14"/>
    </row>
    <row r="17" spans="1:11">
      <c r="A17" s="15" t="s">
        <v>26</v>
      </c>
      <c r="B17" s="16" t="s">
        <v>27</v>
      </c>
      <c r="C17" s="17">
        <f t="shared" ref="C17:H17" si="5">C18+C20+C22</f>
        <v>2397992</v>
      </c>
      <c r="D17" s="18">
        <f t="shared" si="5"/>
        <v>133201</v>
      </c>
      <c r="E17" s="18">
        <f t="shared" si="5"/>
        <v>0</v>
      </c>
      <c r="F17" s="18">
        <f t="shared" si="5"/>
        <v>0</v>
      </c>
      <c r="G17" s="18">
        <f t="shared" si="5"/>
        <v>0</v>
      </c>
      <c r="H17" s="17">
        <f t="shared" si="5"/>
        <v>133201</v>
      </c>
      <c r="I17" s="17">
        <f>I18+I20+I22</f>
        <v>2531193</v>
      </c>
      <c r="J17" s="13"/>
      <c r="K17" s="14"/>
    </row>
    <row r="18" spans="1:11">
      <c r="A18" s="19" t="s">
        <v>28</v>
      </c>
      <c r="B18" s="20" t="s">
        <v>29</v>
      </c>
      <c r="C18" s="23">
        <f t="shared" ref="C18:I18" si="6">C19</f>
        <v>490900</v>
      </c>
      <c r="D18" s="22">
        <f t="shared" si="6"/>
        <v>58500</v>
      </c>
      <c r="E18" s="28">
        <f t="shared" si="6"/>
        <v>0</v>
      </c>
      <c r="F18" s="22">
        <f t="shared" si="6"/>
        <v>0</v>
      </c>
      <c r="G18" s="28">
        <f t="shared" si="6"/>
        <v>0</v>
      </c>
      <c r="H18" s="21">
        <f t="shared" si="6"/>
        <v>58500</v>
      </c>
      <c r="I18" s="23">
        <f t="shared" si="6"/>
        <v>549400</v>
      </c>
      <c r="K18" s="14"/>
    </row>
    <row r="19" spans="1:11">
      <c r="A19" s="24">
        <v>1411</v>
      </c>
      <c r="B19" s="25" t="s">
        <v>29</v>
      </c>
      <c r="C19" s="26">
        <v>490900</v>
      </c>
      <c r="D19" s="27">
        <v>58500</v>
      </c>
      <c r="E19" s="27"/>
      <c r="F19" s="27"/>
      <c r="G19" s="27"/>
      <c r="H19" s="27">
        <f>D19+E19+F19+G19</f>
        <v>58500</v>
      </c>
      <c r="I19" s="26">
        <f>C19+H19</f>
        <v>549400</v>
      </c>
      <c r="J19" s="13"/>
      <c r="K19" s="14"/>
    </row>
    <row r="20" spans="1:11">
      <c r="A20" s="19" t="s">
        <v>30</v>
      </c>
      <c r="B20" s="20" t="s">
        <v>31</v>
      </c>
      <c r="C20" s="23">
        <f t="shared" ref="C20:I20" si="7">C21</f>
        <v>254279</v>
      </c>
      <c r="D20" s="22">
        <f t="shared" si="7"/>
        <v>9960</v>
      </c>
      <c r="E20" s="28">
        <f t="shared" si="7"/>
        <v>0</v>
      </c>
      <c r="F20" s="22">
        <f t="shared" si="7"/>
        <v>0</v>
      </c>
      <c r="G20" s="28">
        <f t="shared" si="7"/>
        <v>0</v>
      </c>
      <c r="H20" s="21">
        <f t="shared" si="7"/>
        <v>9960</v>
      </c>
      <c r="I20" s="23">
        <f t="shared" si="7"/>
        <v>264239</v>
      </c>
      <c r="J20" s="13"/>
      <c r="K20" s="14"/>
    </row>
    <row r="21" spans="1:11">
      <c r="A21" s="24">
        <v>1421</v>
      </c>
      <c r="B21" s="25" t="s">
        <v>31</v>
      </c>
      <c r="C21" s="26">
        <v>254279</v>
      </c>
      <c r="D21" s="27">
        <v>9960</v>
      </c>
      <c r="E21" s="27"/>
      <c r="F21" s="27"/>
      <c r="G21" s="27"/>
      <c r="H21" s="27">
        <f>D21+E21+F21+G21</f>
        <v>9960</v>
      </c>
      <c r="I21" s="26">
        <f>C21+H21</f>
        <v>264239</v>
      </c>
      <c r="J21" s="13"/>
      <c r="K21" s="14"/>
    </row>
    <row r="22" spans="1:11">
      <c r="A22" s="19" t="s">
        <v>32</v>
      </c>
      <c r="B22" s="20" t="s">
        <v>33</v>
      </c>
      <c r="C22" s="23">
        <f t="shared" ref="C22:I22" si="8">C23+C24</f>
        <v>1652813</v>
      </c>
      <c r="D22" s="22">
        <f t="shared" si="8"/>
        <v>64741</v>
      </c>
      <c r="E22" s="28">
        <f t="shared" si="8"/>
        <v>0</v>
      </c>
      <c r="F22" s="22">
        <f t="shared" si="8"/>
        <v>0</v>
      </c>
      <c r="G22" s="28">
        <f t="shared" si="8"/>
        <v>0</v>
      </c>
      <c r="H22" s="21">
        <f t="shared" si="8"/>
        <v>64741</v>
      </c>
      <c r="I22" s="23">
        <f t="shared" si="8"/>
        <v>1717554</v>
      </c>
      <c r="J22" s="13"/>
      <c r="K22" s="14"/>
    </row>
    <row r="23" spans="1:11">
      <c r="A23" s="24">
        <v>1431</v>
      </c>
      <c r="B23" s="14" t="s">
        <v>34</v>
      </c>
      <c r="C23" s="26">
        <v>1483294</v>
      </c>
      <c r="D23" s="27">
        <v>58101</v>
      </c>
      <c r="E23" s="27"/>
      <c r="F23" s="27"/>
      <c r="G23" s="27"/>
      <c r="H23" s="27">
        <f>D23+E23+F23+G23</f>
        <v>58101</v>
      </c>
      <c r="I23" s="26">
        <f>C23+H23</f>
        <v>1541395</v>
      </c>
      <c r="J23" s="13"/>
      <c r="K23" s="14"/>
    </row>
    <row r="24" spans="1:11" ht="15" thickBot="1">
      <c r="A24" s="29">
        <v>1432</v>
      </c>
      <c r="B24" s="25" t="s">
        <v>33</v>
      </c>
      <c r="C24" s="26">
        <v>169519</v>
      </c>
      <c r="D24" s="30">
        <v>6640</v>
      </c>
      <c r="E24" s="30"/>
      <c r="F24" s="30"/>
      <c r="G24" s="30"/>
      <c r="H24" s="27">
        <f>D24+E24+F24+G24</f>
        <v>6640</v>
      </c>
      <c r="I24" s="26">
        <f>C24+H24</f>
        <v>176159</v>
      </c>
      <c r="J24" s="13"/>
      <c r="K24" s="14"/>
    </row>
    <row r="25" spans="1:11">
      <c r="A25" s="15" t="s">
        <v>35</v>
      </c>
      <c r="B25" s="16" t="s">
        <v>36</v>
      </c>
      <c r="C25" s="17">
        <f t="shared" ref="C25:I26" si="9">C26</f>
        <v>234200</v>
      </c>
      <c r="D25" s="31">
        <f t="shared" si="9"/>
        <v>-8901</v>
      </c>
      <c r="E25" s="18">
        <f t="shared" si="9"/>
        <v>0</v>
      </c>
      <c r="F25" s="31">
        <f t="shared" si="9"/>
        <v>0</v>
      </c>
      <c r="G25" s="18">
        <f t="shared" si="9"/>
        <v>0</v>
      </c>
      <c r="H25" s="32">
        <f t="shared" si="9"/>
        <v>-8901</v>
      </c>
      <c r="I25" s="17">
        <f t="shared" si="9"/>
        <v>225299</v>
      </c>
      <c r="J25" s="13"/>
      <c r="K25" s="14"/>
    </row>
    <row r="26" spans="1:11">
      <c r="A26" s="19" t="s">
        <v>37</v>
      </c>
      <c r="B26" s="20" t="s">
        <v>38</v>
      </c>
      <c r="C26" s="23">
        <f t="shared" si="9"/>
        <v>234200</v>
      </c>
      <c r="D26" s="22">
        <f t="shared" si="9"/>
        <v>-8901</v>
      </c>
      <c r="E26" s="28">
        <f t="shared" si="9"/>
        <v>0</v>
      </c>
      <c r="F26" s="22">
        <f t="shared" si="9"/>
        <v>0</v>
      </c>
      <c r="G26" s="28">
        <f t="shared" si="9"/>
        <v>0</v>
      </c>
      <c r="H26" s="21">
        <f t="shared" si="9"/>
        <v>-8901</v>
      </c>
      <c r="I26" s="23">
        <f t="shared" ref="I26" si="10">C26+D26</f>
        <v>225299</v>
      </c>
      <c r="J26" s="13"/>
      <c r="K26" s="14"/>
    </row>
    <row r="27" spans="1:11" ht="15" thickBot="1">
      <c r="A27" s="24">
        <v>1543</v>
      </c>
      <c r="B27" s="25" t="s">
        <v>39</v>
      </c>
      <c r="C27" s="26">
        <v>234200</v>
      </c>
      <c r="D27" s="27">
        <v>-8901</v>
      </c>
      <c r="E27" s="27"/>
      <c r="F27" s="27"/>
      <c r="G27" s="27"/>
      <c r="H27" s="27">
        <f>D27+E27+F27+G27</f>
        <v>-8901</v>
      </c>
      <c r="I27" s="26">
        <f>C27+H27</f>
        <v>225299</v>
      </c>
      <c r="J27" s="13"/>
      <c r="K27" s="14"/>
    </row>
    <row r="28" spans="1:11" ht="15" thickBot="1">
      <c r="A28" s="33" t="s">
        <v>40</v>
      </c>
      <c r="B28" s="34" t="s">
        <v>41</v>
      </c>
      <c r="C28" s="35">
        <f t="shared" ref="C28:H28" si="11">C29+C38+C41+C46+C49+C52+C55</f>
        <v>1184000</v>
      </c>
      <c r="D28" s="36">
        <f t="shared" si="11"/>
        <v>0</v>
      </c>
      <c r="E28" s="36">
        <f t="shared" si="11"/>
        <v>0</v>
      </c>
      <c r="F28" s="36">
        <f t="shared" si="11"/>
        <v>0</v>
      </c>
      <c r="G28" s="36">
        <f t="shared" si="11"/>
        <v>0</v>
      </c>
      <c r="H28" s="35">
        <f t="shared" si="11"/>
        <v>0</v>
      </c>
      <c r="I28" s="35">
        <f>I29+I38+I41+I46+I49+I52+I55</f>
        <v>1184000</v>
      </c>
      <c r="J28" s="13"/>
      <c r="K28" s="14"/>
    </row>
    <row r="29" spans="1:11" ht="27.6">
      <c r="A29" s="15" t="s">
        <v>42</v>
      </c>
      <c r="B29" s="16" t="s">
        <v>43</v>
      </c>
      <c r="C29" s="17">
        <f t="shared" ref="C29:I29" si="12">C30+C32+C34+C36</f>
        <v>619000</v>
      </c>
      <c r="D29" s="18">
        <f t="shared" si="12"/>
        <v>0</v>
      </c>
      <c r="E29" s="18">
        <f t="shared" si="12"/>
        <v>0</v>
      </c>
      <c r="F29" s="18">
        <f t="shared" si="12"/>
        <v>0</v>
      </c>
      <c r="G29" s="18">
        <f t="shared" si="12"/>
        <v>0</v>
      </c>
      <c r="H29" s="17">
        <f t="shared" si="12"/>
        <v>0</v>
      </c>
      <c r="I29" s="17">
        <f t="shared" si="12"/>
        <v>619000</v>
      </c>
      <c r="J29" s="13"/>
      <c r="K29" s="14"/>
    </row>
    <row r="30" spans="1:11">
      <c r="A30" s="19" t="s">
        <v>44</v>
      </c>
      <c r="B30" s="20" t="s">
        <v>45</v>
      </c>
      <c r="C30" s="23">
        <f t="shared" ref="C30:H30" si="13">C31</f>
        <v>200000</v>
      </c>
      <c r="D30" s="22">
        <f t="shared" si="13"/>
        <v>0</v>
      </c>
      <c r="E30" s="28">
        <f t="shared" si="13"/>
        <v>0</v>
      </c>
      <c r="F30" s="22">
        <f t="shared" si="13"/>
        <v>0</v>
      </c>
      <c r="G30" s="28">
        <f t="shared" si="13"/>
        <v>0</v>
      </c>
      <c r="H30" s="21">
        <f t="shared" si="13"/>
        <v>0</v>
      </c>
      <c r="I30" s="23">
        <f t="shared" ref="I30:I36" si="14">D30+C30</f>
        <v>200000</v>
      </c>
      <c r="J30" s="13"/>
      <c r="K30" s="14"/>
    </row>
    <row r="31" spans="1:11">
      <c r="A31" s="24">
        <v>2111</v>
      </c>
      <c r="B31" s="25" t="s">
        <v>45</v>
      </c>
      <c r="C31" s="26">
        <v>200000</v>
      </c>
      <c r="D31" s="27"/>
      <c r="E31" s="27"/>
      <c r="F31" s="27"/>
      <c r="G31" s="27"/>
      <c r="H31" s="27">
        <f>D31+E31+F31+G31</f>
        <v>0</v>
      </c>
      <c r="I31" s="26">
        <f>C31+H31</f>
        <v>200000</v>
      </c>
      <c r="J31" s="13"/>
      <c r="K31" s="14"/>
    </row>
    <row r="32" spans="1:11">
      <c r="A32" s="19" t="s">
        <v>46</v>
      </c>
      <c r="B32" s="20" t="s">
        <v>47</v>
      </c>
      <c r="C32" s="23">
        <f t="shared" ref="C32:H32" si="15">C33</f>
        <v>50000</v>
      </c>
      <c r="D32" s="22">
        <f t="shared" si="15"/>
        <v>0</v>
      </c>
      <c r="E32" s="28">
        <f t="shared" si="15"/>
        <v>0</v>
      </c>
      <c r="F32" s="22">
        <f t="shared" si="15"/>
        <v>0</v>
      </c>
      <c r="G32" s="28">
        <f t="shared" si="15"/>
        <v>0</v>
      </c>
      <c r="H32" s="21">
        <f t="shared" si="15"/>
        <v>0</v>
      </c>
      <c r="I32" s="23">
        <f t="shared" si="14"/>
        <v>50000</v>
      </c>
      <c r="J32" s="13"/>
      <c r="K32" s="14"/>
    </row>
    <row r="33" spans="1:11">
      <c r="A33" s="24">
        <v>2151</v>
      </c>
      <c r="B33" s="25" t="s">
        <v>47</v>
      </c>
      <c r="C33" s="26">
        <v>50000</v>
      </c>
      <c r="D33" s="27"/>
      <c r="E33" s="27"/>
      <c r="F33" s="27"/>
      <c r="G33" s="27"/>
      <c r="H33" s="27">
        <f>D33+E33+F33+G33</f>
        <v>0</v>
      </c>
      <c r="I33" s="26">
        <f>C33+H33</f>
        <v>50000</v>
      </c>
      <c r="J33" s="13"/>
      <c r="K33" s="14"/>
    </row>
    <row r="34" spans="1:11">
      <c r="A34" s="19" t="s">
        <v>48</v>
      </c>
      <c r="B34" s="20" t="s">
        <v>49</v>
      </c>
      <c r="C34" s="23">
        <f t="shared" ref="C34:H34" si="16">C35</f>
        <v>69000</v>
      </c>
      <c r="D34" s="22">
        <f t="shared" si="16"/>
        <v>0</v>
      </c>
      <c r="E34" s="28">
        <f t="shared" si="16"/>
        <v>0</v>
      </c>
      <c r="F34" s="22">
        <f t="shared" si="16"/>
        <v>0</v>
      </c>
      <c r="G34" s="28">
        <f t="shared" si="16"/>
        <v>0</v>
      </c>
      <c r="H34" s="21">
        <f t="shared" si="16"/>
        <v>0</v>
      </c>
      <c r="I34" s="23">
        <f t="shared" si="14"/>
        <v>69000</v>
      </c>
      <c r="J34" s="13"/>
      <c r="K34" s="14"/>
    </row>
    <row r="35" spans="1:11">
      <c r="A35" s="24">
        <v>2161</v>
      </c>
      <c r="B35" s="25" t="s">
        <v>49</v>
      </c>
      <c r="C35" s="26">
        <v>69000</v>
      </c>
      <c r="D35" s="27"/>
      <c r="E35" s="27"/>
      <c r="F35" s="27"/>
      <c r="G35" s="27"/>
      <c r="H35" s="27">
        <f>D35+E35+F35+G35</f>
        <v>0</v>
      </c>
      <c r="I35" s="26">
        <f>C35+H35</f>
        <v>69000</v>
      </c>
      <c r="J35" s="13"/>
      <c r="K35" s="14"/>
    </row>
    <row r="36" spans="1:11">
      <c r="A36" s="19" t="s">
        <v>50</v>
      </c>
      <c r="B36" s="20" t="s">
        <v>51</v>
      </c>
      <c r="C36" s="23">
        <f t="shared" ref="C36:H36" si="17">C37</f>
        <v>300000</v>
      </c>
      <c r="D36" s="22">
        <f t="shared" si="17"/>
        <v>0</v>
      </c>
      <c r="E36" s="28">
        <f t="shared" si="17"/>
        <v>0</v>
      </c>
      <c r="F36" s="22">
        <f t="shared" si="17"/>
        <v>0</v>
      </c>
      <c r="G36" s="28">
        <f t="shared" si="17"/>
        <v>0</v>
      </c>
      <c r="H36" s="21">
        <f t="shared" si="17"/>
        <v>0</v>
      </c>
      <c r="I36" s="23">
        <f t="shared" si="14"/>
        <v>300000</v>
      </c>
      <c r="J36" s="13"/>
      <c r="K36" s="14"/>
    </row>
    <row r="37" spans="1:11" ht="15" thickBot="1">
      <c r="A37" s="24">
        <v>2171</v>
      </c>
      <c r="B37" s="25" t="s">
        <v>51</v>
      </c>
      <c r="C37" s="26">
        <v>300000</v>
      </c>
      <c r="D37" s="27"/>
      <c r="E37" s="27"/>
      <c r="F37" s="27"/>
      <c r="G37" s="27"/>
      <c r="H37" s="27">
        <f>D37+E37+F37+G37</f>
        <v>0</v>
      </c>
      <c r="I37" s="26">
        <f>C37+H37</f>
        <v>300000</v>
      </c>
      <c r="J37" s="13"/>
      <c r="K37" s="14"/>
    </row>
    <row r="38" spans="1:11">
      <c r="A38" s="15" t="s">
        <v>52</v>
      </c>
      <c r="B38" s="16" t="s">
        <v>53</v>
      </c>
      <c r="C38" s="32">
        <f t="shared" ref="C38:I39" si="18">C39</f>
        <v>60000</v>
      </c>
      <c r="D38" s="31">
        <f t="shared" si="18"/>
        <v>0</v>
      </c>
      <c r="E38" s="31">
        <f t="shared" si="18"/>
        <v>0</v>
      </c>
      <c r="F38" s="31">
        <f t="shared" si="18"/>
        <v>0</v>
      </c>
      <c r="G38" s="31">
        <f t="shared" si="18"/>
        <v>0</v>
      </c>
      <c r="H38" s="32">
        <f t="shared" si="18"/>
        <v>0</v>
      </c>
      <c r="I38" s="17">
        <f t="shared" si="18"/>
        <v>60000</v>
      </c>
      <c r="J38" s="13"/>
      <c r="K38" s="14"/>
    </row>
    <row r="39" spans="1:11">
      <c r="A39" s="19" t="s">
        <v>54</v>
      </c>
      <c r="B39" s="20" t="s">
        <v>55</v>
      </c>
      <c r="C39" s="23">
        <f t="shared" si="18"/>
        <v>60000</v>
      </c>
      <c r="D39" s="22">
        <f t="shared" si="18"/>
        <v>0</v>
      </c>
      <c r="E39" s="28">
        <f t="shared" si="18"/>
        <v>0</v>
      </c>
      <c r="F39" s="22">
        <f t="shared" si="18"/>
        <v>0</v>
      </c>
      <c r="G39" s="28">
        <f t="shared" si="18"/>
        <v>0</v>
      </c>
      <c r="H39" s="21">
        <f t="shared" si="18"/>
        <v>0</v>
      </c>
      <c r="I39" s="23">
        <f t="shared" ref="I39" si="19">D39+C39</f>
        <v>60000</v>
      </c>
      <c r="J39" s="13"/>
      <c r="K39" s="14"/>
    </row>
    <row r="40" spans="1:11" ht="15" thickBot="1">
      <c r="A40" s="24">
        <v>2211</v>
      </c>
      <c r="B40" s="25" t="s">
        <v>55</v>
      </c>
      <c r="C40" s="26">
        <v>60000</v>
      </c>
      <c r="D40" s="27"/>
      <c r="E40" s="27"/>
      <c r="F40" s="27"/>
      <c r="G40" s="27"/>
      <c r="H40" s="27">
        <f>D40+E40+F40+G40</f>
        <v>0</v>
      </c>
      <c r="I40" s="26">
        <f>C40+H40</f>
        <v>60000</v>
      </c>
      <c r="J40" s="13"/>
      <c r="K40" s="14"/>
    </row>
    <row r="41" spans="1:11" ht="27.6">
      <c r="A41" s="15" t="s">
        <v>56</v>
      </c>
      <c r="B41" s="16" t="s">
        <v>57</v>
      </c>
      <c r="C41" s="32">
        <f t="shared" ref="C41:I41" si="20">C42+C44</f>
        <v>240000</v>
      </c>
      <c r="D41" s="31">
        <f t="shared" si="20"/>
        <v>0</v>
      </c>
      <c r="E41" s="31">
        <f t="shared" si="20"/>
        <v>0</v>
      </c>
      <c r="F41" s="31">
        <f t="shared" si="20"/>
        <v>0</v>
      </c>
      <c r="G41" s="31">
        <f t="shared" si="20"/>
        <v>0</v>
      </c>
      <c r="H41" s="32">
        <f t="shared" si="20"/>
        <v>0</v>
      </c>
      <c r="I41" s="17">
        <f t="shared" si="20"/>
        <v>240000</v>
      </c>
      <c r="J41" s="13"/>
      <c r="K41" s="14"/>
    </row>
    <row r="42" spans="1:11" ht="27.6">
      <c r="A42" s="19" t="s">
        <v>58</v>
      </c>
      <c r="B42" s="20" t="s">
        <v>59</v>
      </c>
      <c r="C42" s="23">
        <f t="shared" ref="C42:H42" si="21">C43</f>
        <v>160000</v>
      </c>
      <c r="D42" s="22">
        <f t="shared" si="21"/>
        <v>0</v>
      </c>
      <c r="E42" s="28">
        <f t="shared" si="21"/>
        <v>0</v>
      </c>
      <c r="F42" s="22">
        <f t="shared" si="21"/>
        <v>0</v>
      </c>
      <c r="G42" s="28">
        <f t="shared" si="21"/>
        <v>0</v>
      </c>
      <c r="H42" s="21">
        <f t="shared" si="21"/>
        <v>0</v>
      </c>
      <c r="I42" s="23">
        <f t="shared" ref="I42:I44" si="22">D42+C42</f>
        <v>160000</v>
      </c>
      <c r="J42" s="13"/>
      <c r="K42" s="14"/>
    </row>
    <row r="43" spans="1:11" ht="27.6">
      <c r="A43" s="24">
        <v>2311</v>
      </c>
      <c r="B43" s="25" t="s">
        <v>59</v>
      </c>
      <c r="C43" s="26">
        <v>160000</v>
      </c>
      <c r="D43" s="27"/>
      <c r="E43" s="27"/>
      <c r="F43" s="27"/>
      <c r="G43" s="27"/>
      <c r="H43" s="27">
        <f>D43+E43+F43+G43</f>
        <v>0</v>
      </c>
      <c r="I43" s="26">
        <f>C43+H43</f>
        <v>160000</v>
      </c>
      <c r="J43" s="13"/>
      <c r="K43" s="14"/>
    </row>
    <row r="44" spans="1:11">
      <c r="A44" s="19" t="s">
        <v>60</v>
      </c>
      <c r="B44" s="20" t="s">
        <v>61</v>
      </c>
      <c r="C44" s="23">
        <f t="shared" ref="C44:H44" si="23">C45</f>
        <v>80000</v>
      </c>
      <c r="D44" s="22">
        <f t="shared" si="23"/>
        <v>0</v>
      </c>
      <c r="E44" s="28">
        <f t="shared" si="23"/>
        <v>0</v>
      </c>
      <c r="F44" s="22">
        <f t="shared" si="23"/>
        <v>0</v>
      </c>
      <c r="G44" s="28">
        <f t="shared" si="23"/>
        <v>0</v>
      </c>
      <c r="H44" s="21">
        <f t="shared" si="23"/>
        <v>0</v>
      </c>
      <c r="I44" s="23">
        <f t="shared" si="22"/>
        <v>80000</v>
      </c>
      <c r="J44" s="13"/>
      <c r="K44" s="14"/>
    </row>
    <row r="45" spans="1:11" ht="15" thickBot="1">
      <c r="A45" s="24">
        <v>2321</v>
      </c>
      <c r="B45" s="25" t="s">
        <v>61</v>
      </c>
      <c r="C45" s="26">
        <v>80000</v>
      </c>
      <c r="D45" s="27"/>
      <c r="E45" s="27"/>
      <c r="F45" s="27"/>
      <c r="G45" s="27"/>
      <c r="H45" s="27">
        <f>D45+E45+F45+G45</f>
        <v>0</v>
      </c>
      <c r="I45" s="26">
        <f>C45+H45</f>
        <v>80000</v>
      </c>
      <c r="J45" s="13"/>
      <c r="K45" s="14"/>
    </row>
    <row r="46" spans="1:11" ht="27.6">
      <c r="A46" s="15" t="s">
        <v>62</v>
      </c>
      <c r="B46" s="16" t="s">
        <v>63</v>
      </c>
      <c r="C46" s="17">
        <f t="shared" ref="C46:I47" si="24">C47</f>
        <v>70000</v>
      </c>
      <c r="D46" s="31">
        <f t="shared" si="24"/>
        <v>0</v>
      </c>
      <c r="E46" s="18">
        <f t="shared" si="24"/>
        <v>0</v>
      </c>
      <c r="F46" s="31">
        <f t="shared" si="24"/>
        <v>0</v>
      </c>
      <c r="G46" s="18">
        <f t="shared" si="24"/>
        <v>0</v>
      </c>
      <c r="H46" s="32">
        <f t="shared" si="24"/>
        <v>0</v>
      </c>
      <c r="I46" s="17">
        <f t="shared" si="24"/>
        <v>70000</v>
      </c>
      <c r="J46" s="13"/>
      <c r="K46" s="14"/>
    </row>
    <row r="47" spans="1:11">
      <c r="A47" s="19" t="s">
        <v>64</v>
      </c>
      <c r="B47" s="20" t="s">
        <v>65</v>
      </c>
      <c r="C47" s="23">
        <f t="shared" si="24"/>
        <v>70000</v>
      </c>
      <c r="D47" s="22">
        <f t="shared" si="24"/>
        <v>0</v>
      </c>
      <c r="E47" s="28">
        <f t="shared" si="24"/>
        <v>0</v>
      </c>
      <c r="F47" s="22">
        <f t="shared" si="24"/>
        <v>0</v>
      </c>
      <c r="G47" s="28">
        <f t="shared" si="24"/>
        <v>0</v>
      </c>
      <c r="H47" s="21">
        <f t="shared" si="24"/>
        <v>0</v>
      </c>
      <c r="I47" s="23">
        <f t="shared" ref="I47" si="25">D47+C47</f>
        <v>70000</v>
      </c>
      <c r="J47" s="13"/>
      <c r="K47" s="14"/>
    </row>
    <row r="48" spans="1:11" ht="15" thickBot="1">
      <c r="A48" s="24">
        <v>2481</v>
      </c>
      <c r="B48" s="25" t="s">
        <v>65</v>
      </c>
      <c r="C48" s="26">
        <v>70000</v>
      </c>
      <c r="D48" s="27"/>
      <c r="E48" s="27"/>
      <c r="F48" s="27"/>
      <c r="G48" s="27"/>
      <c r="H48" s="27">
        <f>D48+E48+F48+G48</f>
        <v>0</v>
      </c>
      <c r="I48" s="26">
        <f>C48+H48</f>
        <v>70000</v>
      </c>
      <c r="J48" s="13"/>
      <c r="K48" s="14"/>
    </row>
    <row r="49" spans="1:25" ht="27.6">
      <c r="A49" s="15" t="s">
        <v>66</v>
      </c>
      <c r="B49" s="16" t="s">
        <v>67</v>
      </c>
      <c r="C49" s="32">
        <f t="shared" ref="C49:I50" si="26">C50</f>
        <v>85000</v>
      </c>
      <c r="D49" s="31">
        <f t="shared" si="26"/>
        <v>0</v>
      </c>
      <c r="E49" s="31">
        <f t="shared" si="26"/>
        <v>0</v>
      </c>
      <c r="F49" s="31">
        <f t="shared" si="26"/>
        <v>0</v>
      </c>
      <c r="G49" s="31">
        <f t="shared" si="26"/>
        <v>0</v>
      </c>
      <c r="H49" s="32">
        <f t="shared" si="26"/>
        <v>0</v>
      </c>
      <c r="I49" s="17">
        <f t="shared" si="26"/>
        <v>85000</v>
      </c>
      <c r="J49" s="13"/>
      <c r="K49" s="14"/>
    </row>
    <row r="50" spans="1:25">
      <c r="A50" s="19" t="s">
        <v>68</v>
      </c>
      <c r="B50" s="20" t="s">
        <v>69</v>
      </c>
      <c r="C50" s="23">
        <f t="shared" si="26"/>
        <v>85000</v>
      </c>
      <c r="D50" s="22">
        <f t="shared" si="26"/>
        <v>0</v>
      </c>
      <c r="E50" s="28">
        <f t="shared" si="26"/>
        <v>0</v>
      </c>
      <c r="F50" s="22">
        <f t="shared" si="26"/>
        <v>0</v>
      </c>
      <c r="G50" s="28">
        <f t="shared" si="26"/>
        <v>0</v>
      </c>
      <c r="H50" s="21">
        <f t="shared" si="26"/>
        <v>0</v>
      </c>
      <c r="I50" s="23">
        <f t="shared" ref="I50" si="27">D50+C50</f>
        <v>85000</v>
      </c>
      <c r="J50" s="13"/>
      <c r="K50" s="14"/>
    </row>
    <row r="51" spans="1:25" ht="15" thickBot="1">
      <c r="A51" s="24">
        <v>2531</v>
      </c>
      <c r="B51" s="25" t="s">
        <v>69</v>
      </c>
      <c r="C51" s="26">
        <v>85000</v>
      </c>
      <c r="D51" s="27"/>
      <c r="E51" s="27"/>
      <c r="F51" s="27"/>
      <c r="G51" s="27"/>
      <c r="H51" s="27">
        <f>D51+E51+F51+G51</f>
        <v>0</v>
      </c>
      <c r="I51" s="26">
        <f>C51+H51</f>
        <v>85000</v>
      </c>
      <c r="J51" s="13"/>
      <c r="K51" s="14"/>
    </row>
    <row r="52" spans="1:25">
      <c r="A52" s="15" t="s">
        <v>70</v>
      </c>
      <c r="B52" s="16" t="s">
        <v>71</v>
      </c>
      <c r="C52" s="32">
        <f t="shared" ref="C52:I53" si="28">C53</f>
        <v>50000</v>
      </c>
      <c r="D52" s="31">
        <f t="shared" si="28"/>
        <v>0</v>
      </c>
      <c r="E52" s="31">
        <f t="shared" si="28"/>
        <v>0</v>
      </c>
      <c r="F52" s="31">
        <f t="shared" si="28"/>
        <v>0</v>
      </c>
      <c r="G52" s="31">
        <f t="shared" si="28"/>
        <v>0</v>
      </c>
      <c r="H52" s="32">
        <f t="shared" si="28"/>
        <v>0</v>
      </c>
      <c r="I52" s="17">
        <f t="shared" si="28"/>
        <v>50000</v>
      </c>
      <c r="J52" s="13"/>
      <c r="K52" s="14"/>
    </row>
    <row r="53" spans="1:25">
      <c r="A53" s="19" t="s">
        <v>72</v>
      </c>
      <c r="B53" s="20" t="s">
        <v>73</v>
      </c>
      <c r="C53" s="23">
        <f t="shared" si="28"/>
        <v>50000</v>
      </c>
      <c r="D53" s="22">
        <f t="shared" si="28"/>
        <v>0</v>
      </c>
      <c r="E53" s="28">
        <f t="shared" si="28"/>
        <v>0</v>
      </c>
      <c r="F53" s="22">
        <f t="shared" si="28"/>
        <v>0</v>
      </c>
      <c r="G53" s="28">
        <f t="shared" si="28"/>
        <v>0</v>
      </c>
      <c r="H53" s="21">
        <f t="shared" si="28"/>
        <v>0</v>
      </c>
      <c r="I53" s="23">
        <f t="shared" ref="I53" si="29">D53+C53</f>
        <v>50000</v>
      </c>
      <c r="J53" s="13"/>
      <c r="K53" s="14"/>
    </row>
    <row r="54" spans="1:25" ht="15" thickBot="1">
      <c r="A54" s="24">
        <v>2611</v>
      </c>
      <c r="B54" s="25" t="s">
        <v>73</v>
      </c>
      <c r="C54" s="26">
        <v>50000</v>
      </c>
      <c r="D54" s="27"/>
      <c r="E54" s="27"/>
      <c r="F54" s="27"/>
      <c r="G54" s="27"/>
      <c r="H54" s="27">
        <f>D54+E54+F54+G54</f>
        <v>0</v>
      </c>
      <c r="I54" s="26">
        <f>C54+H54</f>
        <v>50000</v>
      </c>
      <c r="J54" s="13"/>
      <c r="K54" s="14"/>
    </row>
    <row r="55" spans="1:25" ht="27.6">
      <c r="A55" s="15" t="s">
        <v>74</v>
      </c>
      <c r="B55" s="16" t="s">
        <v>75</v>
      </c>
      <c r="C55" s="32">
        <f>C56+C58+C60</f>
        <v>60000</v>
      </c>
      <c r="D55" s="31">
        <f t="shared" ref="D55:I55" si="30">D56+D58+D60</f>
        <v>0</v>
      </c>
      <c r="E55" s="31">
        <f>E56+E58+E60</f>
        <v>0</v>
      </c>
      <c r="F55" s="31">
        <f t="shared" ref="F55" si="31">F56+F58+F60</f>
        <v>0</v>
      </c>
      <c r="G55" s="31">
        <f>G56+G58+G60</f>
        <v>0</v>
      </c>
      <c r="H55" s="32">
        <f t="shared" ref="H55" si="32">H56+H58+H60</f>
        <v>0</v>
      </c>
      <c r="I55" s="32">
        <f t="shared" si="30"/>
        <v>60000</v>
      </c>
      <c r="J55" s="13"/>
      <c r="K55" s="14"/>
    </row>
    <row r="56" spans="1:25">
      <c r="A56" s="19" t="s">
        <v>76</v>
      </c>
      <c r="B56" s="20" t="s">
        <v>77</v>
      </c>
      <c r="C56" s="23">
        <f t="shared" ref="C56:I56" si="33">C57</f>
        <v>35000</v>
      </c>
      <c r="D56" s="22">
        <f t="shared" si="33"/>
        <v>0</v>
      </c>
      <c r="E56" s="28">
        <f t="shared" si="33"/>
        <v>0</v>
      </c>
      <c r="F56" s="22">
        <f t="shared" si="33"/>
        <v>0</v>
      </c>
      <c r="G56" s="28">
        <f t="shared" si="33"/>
        <v>0</v>
      </c>
      <c r="H56" s="21">
        <f t="shared" si="33"/>
        <v>0</v>
      </c>
      <c r="I56" s="23">
        <f t="shared" si="33"/>
        <v>35000</v>
      </c>
      <c r="J56" s="13"/>
      <c r="K56" s="14"/>
    </row>
    <row r="57" spans="1:25">
      <c r="A57" s="24">
        <v>2711</v>
      </c>
      <c r="B57" s="25" t="s">
        <v>77</v>
      </c>
      <c r="C57" s="26">
        <v>35000</v>
      </c>
      <c r="D57" s="27"/>
      <c r="E57" s="27"/>
      <c r="F57" s="27"/>
      <c r="G57" s="27"/>
      <c r="H57" s="27">
        <f>D57+E57+F57+G57</f>
        <v>0</v>
      </c>
      <c r="I57" s="26">
        <f>C57+H57</f>
        <v>35000</v>
      </c>
      <c r="J57" s="13"/>
      <c r="K57" s="14"/>
    </row>
    <row r="58" spans="1:25">
      <c r="A58" s="19">
        <v>2720</v>
      </c>
      <c r="B58" s="20" t="s">
        <v>78</v>
      </c>
      <c r="C58" s="23">
        <f>C59</f>
        <v>10000</v>
      </c>
      <c r="D58" s="22"/>
      <c r="E58" s="28">
        <f>E59</f>
        <v>0</v>
      </c>
      <c r="F58" s="22"/>
      <c r="G58" s="28">
        <f>G59</f>
        <v>0</v>
      </c>
      <c r="H58" s="21"/>
      <c r="I58" s="23">
        <f>I59</f>
        <v>10000</v>
      </c>
      <c r="J58" s="13"/>
      <c r="K58" s="14"/>
    </row>
    <row r="59" spans="1:25">
      <c r="A59" s="25">
        <v>2721</v>
      </c>
      <c r="B59" s="37" t="s">
        <v>78</v>
      </c>
      <c r="C59" s="26">
        <v>10000</v>
      </c>
      <c r="D59" s="27"/>
      <c r="E59" s="27"/>
      <c r="F59" s="27"/>
      <c r="G59" s="27"/>
      <c r="H59" s="27">
        <f>D59+E59+F59+G59</f>
        <v>0</v>
      </c>
      <c r="I59" s="26">
        <f>C59+H59</f>
        <v>10000</v>
      </c>
      <c r="J59" s="13"/>
      <c r="K59" s="14"/>
    </row>
    <row r="60" spans="1:25" ht="17.399999999999999" customHeight="1">
      <c r="A60" s="19">
        <v>2940</v>
      </c>
      <c r="B60" s="38" t="s">
        <v>79</v>
      </c>
      <c r="C60" s="23">
        <f t="shared" ref="C60:I60" si="34">C61</f>
        <v>15000</v>
      </c>
      <c r="D60" s="22">
        <f t="shared" si="34"/>
        <v>0</v>
      </c>
      <c r="E60" s="28">
        <f t="shared" si="34"/>
        <v>0</v>
      </c>
      <c r="F60" s="22">
        <f t="shared" si="34"/>
        <v>0</v>
      </c>
      <c r="G60" s="28">
        <f t="shared" si="34"/>
        <v>0</v>
      </c>
      <c r="H60" s="21">
        <f t="shared" si="34"/>
        <v>0</v>
      </c>
      <c r="I60" s="23">
        <f t="shared" si="34"/>
        <v>15000</v>
      </c>
      <c r="J60" s="13"/>
      <c r="K60" s="14"/>
    </row>
    <row r="61" spans="1:25" ht="15" customHeight="1" thickBot="1">
      <c r="A61" s="39">
        <v>2941</v>
      </c>
      <c r="B61" s="40" t="s">
        <v>79</v>
      </c>
      <c r="C61" s="40">
        <v>15000</v>
      </c>
      <c r="D61" s="40"/>
      <c r="E61" s="40"/>
      <c r="F61" s="40"/>
      <c r="G61" s="40"/>
      <c r="H61" s="27">
        <f>D61+E61+F61+G61</f>
        <v>0</v>
      </c>
      <c r="I61" s="26">
        <f>C61+H61</f>
        <v>15000</v>
      </c>
      <c r="J61" s="13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:25" ht="15" thickBot="1">
      <c r="A62" s="33" t="s">
        <v>80</v>
      </c>
      <c r="B62" s="34" t="s">
        <v>81</v>
      </c>
      <c r="C62" s="35">
        <f>C63+C72+C77+C82+C87+C98</f>
        <v>1247000</v>
      </c>
      <c r="D62" s="36">
        <f t="shared" ref="D62:I62" si="35">D63+D72+D77+D82+D87+D98</f>
        <v>1216548</v>
      </c>
      <c r="E62" s="36">
        <f>E63+E72+E77+E82+E87+E98</f>
        <v>0</v>
      </c>
      <c r="F62" s="36">
        <f t="shared" ref="F62" si="36">F63+F72+F77+F82+F87+F98</f>
        <v>0</v>
      </c>
      <c r="G62" s="36">
        <f>G63+G72+G77+G82+G87+G98</f>
        <v>0</v>
      </c>
      <c r="H62" s="35">
        <f t="shared" ref="H62" si="37">H63+H72+H77+H82+H87+H98</f>
        <v>1216548</v>
      </c>
      <c r="I62" s="35">
        <f t="shared" si="35"/>
        <v>2463548</v>
      </c>
      <c r="J62" s="13"/>
      <c r="K62" s="14"/>
    </row>
    <row r="63" spans="1:25">
      <c r="A63" s="15" t="s">
        <v>82</v>
      </c>
      <c r="B63" s="16" t="s">
        <v>83</v>
      </c>
      <c r="C63" s="17">
        <f>C64+C66+C68+C70</f>
        <v>92000</v>
      </c>
      <c r="D63" s="18">
        <f t="shared" ref="D63:I63" si="38">D64+D66+D68+D70</f>
        <v>0</v>
      </c>
      <c r="E63" s="18">
        <f>E64+E66+E68+E70</f>
        <v>0</v>
      </c>
      <c r="F63" s="18">
        <f t="shared" ref="F63" si="39">F64+F66+F68+F70</f>
        <v>0</v>
      </c>
      <c r="G63" s="18">
        <f>G64+G66+G68+G70</f>
        <v>0</v>
      </c>
      <c r="H63" s="17">
        <f t="shared" ref="H63" si="40">H64+H66+H68+H70</f>
        <v>0</v>
      </c>
      <c r="I63" s="17">
        <f t="shared" si="38"/>
        <v>92000</v>
      </c>
      <c r="J63" s="13"/>
      <c r="K63" s="14"/>
    </row>
    <row r="64" spans="1:25">
      <c r="A64" s="19" t="s">
        <v>84</v>
      </c>
      <c r="B64" s="20" t="s">
        <v>85</v>
      </c>
      <c r="C64" s="23">
        <f t="shared" ref="C64:H64" si="41">C65</f>
        <v>55000</v>
      </c>
      <c r="D64" s="22">
        <f t="shared" si="41"/>
        <v>0</v>
      </c>
      <c r="E64" s="28">
        <f t="shared" si="41"/>
        <v>0</v>
      </c>
      <c r="F64" s="22">
        <f t="shared" si="41"/>
        <v>0</v>
      </c>
      <c r="G64" s="28">
        <f t="shared" si="41"/>
        <v>0</v>
      </c>
      <c r="H64" s="21">
        <f t="shared" si="41"/>
        <v>0</v>
      </c>
      <c r="I64" s="23">
        <f t="shared" ref="I64:I70" si="42">D64+C64</f>
        <v>55000</v>
      </c>
      <c r="J64" s="13"/>
      <c r="K64" s="14"/>
    </row>
    <row r="65" spans="1:11">
      <c r="A65" s="24">
        <v>3111</v>
      </c>
      <c r="B65" s="25" t="s">
        <v>85</v>
      </c>
      <c r="C65" s="26">
        <v>55000</v>
      </c>
      <c r="D65" s="27"/>
      <c r="E65" s="27"/>
      <c r="F65" s="27"/>
      <c r="G65" s="27"/>
      <c r="H65" s="27">
        <f>D65+E65+F65+G65</f>
        <v>0</v>
      </c>
      <c r="I65" s="26">
        <f>C65+H65</f>
        <v>55000</v>
      </c>
      <c r="J65" s="13"/>
      <c r="K65" s="14"/>
    </row>
    <row r="66" spans="1:11">
      <c r="A66" s="19" t="s">
        <v>86</v>
      </c>
      <c r="B66" s="20" t="s">
        <v>87</v>
      </c>
      <c r="C66" s="23">
        <f t="shared" ref="C66:H66" si="43">C67</f>
        <v>15000</v>
      </c>
      <c r="D66" s="22">
        <f t="shared" si="43"/>
        <v>0</v>
      </c>
      <c r="E66" s="28">
        <f t="shared" si="43"/>
        <v>0</v>
      </c>
      <c r="F66" s="22">
        <f t="shared" si="43"/>
        <v>0</v>
      </c>
      <c r="G66" s="28">
        <f t="shared" si="43"/>
        <v>0</v>
      </c>
      <c r="H66" s="21">
        <f t="shared" si="43"/>
        <v>0</v>
      </c>
      <c r="I66" s="23">
        <f t="shared" si="42"/>
        <v>15000</v>
      </c>
      <c r="J66" s="13"/>
      <c r="K66" s="14"/>
    </row>
    <row r="67" spans="1:11">
      <c r="A67" s="24">
        <v>3121</v>
      </c>
      <c r="B67" s="25" t="s">
        <v>87</v>
      </c>
      <c r="C67" s="26">
        <v>15000</v>
      </c>
      <c r="D67" s="27"/>
      <c r="E67" s="27"/>
      <c r="F67" s="27"/>
      <c r="G67" s="27"/>
      <c r="H67" s="27">
        <f>D67+E67+F67+G67</f>
        <v>0</v>
      </c>
      <c r="I67" s="26">
        <f>C67+H67</f>
        <v>15000</v>
      </c>
      <c r="J67" s="13"/>
      <c r="K67" s="14"/>
    </row>
    <row r="68" spans="1:11">
      <c r="A68" s="19" t="s">
        <v>88</v>
      </c>
      <c r="B68" s="20" t="s">
        <v>89</v>
      </c>
      <c r="C68" s="23">
        <f t="shared" ref="C68:H68" si="44">C69</f>
        <v>0</v>
      </c>
      <c r="D68" s="22">
        <f t="shared" si="44"/>
        <v>0</v>
      </c>
      <c r="E68" s="28">
        <f t="shared" si="44"/>
        <v>0</v>
      </c>
      <c r="F68" s="22">
        <f t="shared" si="44"/>
        <v>0</v>
      </c>
      <c r="G68" s="28">
        <f t="shared" si="44"/>
        <v>0</v>
      </c>
      <c r="H68" s="21">
        <f t="shared" si="44"/>
        <v>0</v>
      </c>
      <c r="I68" s="23">
        <f t="shared" si="42"/>
        <v>0</v>
      </c>
      <c r="J68" s="13"/>
      <c r="K68" s="14"/>
    </row>
    <row r="69" spans="1:11">
      <c r="A69" s="24">
        <v>3131</v>
      </c>
      <c r="B69" s="25" t="s">
        <v>89</v>
      </c>
      <c r="C69" s="26">
        <v>0</v>
      </c>
      <c r="D69" s="27"/>
      <c r="E69" s="27"/>
      <c r="F69" s="27"/>
      <c r="G69" s="27"/>
      <c r="H69" s="27">
        <f>D69+E69+F69+G69</f>
        <v>0</v>
      </c>
      <c r="I69" s="26">
        <f>C69+H69</f>
        <v>0</v>
      </c>
      <c r="J69" s="13"/>
      <c r="K69" s="14"/>
    </row>
    <row r="70" spans="1:11">
      <c r="A70" s="19" t="s">
        <v>90</v>
      </c>
      <c r="B70" s="20" t="s">
        <v>91</v>
      </c>
      <c r="C70" s="23">
        <f t="shared" ref="C70:H70" si="45">C71</f>
        <v>22000</v>
      </c>
      <c r="D70" s="22">
        <f t="shared" si="45"/>
        <v>0</v>
      </c>
      <c r="E70" s="28">
        <f t="shared" si="45"/>
        <v>0</v>
      </c>
      <c r="F70" s="22">
        <f t="shared" si="45"/>
        <v>0</v>
      </c>
      <c r="G70" s="28">
        <f t="shared" si="45"/>
        <v>0</v>
      </c>
      <c r="H70" s="21">
        <f t="shared" si="45"/>
        <v>0</v>
      </c>
      <c r="I70" s="23">
        <f t="shared" si="42"/>
        <v>22000</v>
      </c>
      <c r="J70" s="13"/>
      <c r="K70" s="14"/>
    </row>
    <row r="71" spans="1:11" ht="15" thickBot="1">
      <c r="A71" s="24">
        <v>3141</v>
      </c>
      <c r="B71" s="25" t="s">
        <v>91</v>
      </c>
      <c r="C71" s="26">
        <v>22000</v>
      </c>
      <c r="D71" s="27"/>
      <c r="E71" s="27"/>
      <c r="F71" s="27"/>
      <c r="G71" s="27"/>
      <c r="H71" s="27">
        <f>D71+E71+F71+G71</f>
        <v>0</v>
      </c>
      <c r="I71" s="26">
        <f>C71+H71</f>
        <v>22000</v>
      </c>
      <c r="J71" s="13"/>
      <c r="K71" s="14"/>
    </row>
    <row r="72" spans="1:11">
      <c r="A72" s="15" t="s">
        <v>92</v>
      </c>
      <c r="B72" s="16" t="s">
        <v>93</v>
      </c>
      <c r="C72" s="17">
        <f t="shared" ref="C72:H72" si="46">C73+C75</f>
        <v>115000</v>
      </c>
      <c r="D72" s="18">
        <f t="shared" si="46"/>
        <v>0</v>
      </c>
      <c r="E72" s="18">
        <f t="shared" si="46"/>
        <v>0</v>
      </c>
      <c r="F72" s="18">
        <f t="shared" si="46"/>
        <v>0</v>
      </c>
      <c r="G72" s="18">
        <f t="shared" si="46"/>
        <v>0</v>
      </c>
      <c r="H72" s="17">
        <f t="shared" si="46"/>
        <v>0</v>
      </c>
      <c r="I72" s="17">
        <f>I73+I75</f>
        <v>115000</v>
      </c>
      <c r="J72" s="13"/>
      <c r="K72" s="14"/>
    </row>
    <row r="73" spans="1:11" s="42" customFormat="1" ht="27.6">
      <c r="A73" s="19" t="s">
        <v>94</v>
      </c>
      <c r="B73" s="20" t="s">
        <v>95</v>
      </c>
      <c r="C73" s="23">
        <f t="shared" ref="C73:H73" si="47">C74</f>
        <v>90000</v>
      </c>
      <c r="D73" s="22">
        <f t="shared" si="47"/>
        <v>0</v>
      </c>
      <c r="E73" s="28">
        <f t="shared" si="47"/>
        <v>0</v>
      </c>
      <c r="F73" s="22">
        <f t="shared" si="47"/>
        <v>0</v>
      </c>
      <c r="G73" s="28">
        <f t="shared" si="47"/>
        <v>0</v>
      </c>
      <c r="H73" s="21">
        <f t="shared" si="47"/>
        <v>0</v>
      </c>
      <c r="I73" s="23">
        <f t="shared" ref="I73:I75" si="48">D73+C73</f>
        <v>90000</v>
      </c>
      <c r="J73" s="13"/>
      <c r="K73" s="14"/>
    </row>
    <row r="74" spans="1:11" s="42" customFormat="1" ht="27.6">
      <c r="A74" s="24">
        <v>3231</v>
      </c>
      <c r="B74" s="25" t="s">
        <v>95</v>
      </c>
      <c r="C74" s="26">
        <v>90000</v>
      </c>
      <c r="D74" s="27"/>
      <c r="E74" s="27"/>
      <c r="F74" s="27"/>
      <c r="G74" s="27"/>
      <c r="H74" s="27">
        <f>D74+E74+F74+G74</f>
        <v>0</v>
      </c>
      <c r="I74" s="26">
        <f>C74+H74</f>
        <v>90000</v>
      </c>
      <c r="J74" s="13"/>
      <c r="K74" s="14"/>
    </row>
    <row r="75" spans="1:11" s="42" customFormat="1">
      <c r="A75" s="19" t="s">
        <v>96</v>
      </c>
      <c r="B75" s="20" t="s">
        <v>97</v>
      </c>
      <c r="C75" s="23">
        <f t="shared" ref="C75:H75" si="49">C76</f>
        <v>25000</v>
      </c>
      <c r="D75" s="22">
        <f t="shared" si="49"/>
        <v>0</v>
      </c>
      <c r="E75" s="22">
        <f t="shared" si="49"/>
        <v>0</v>
      </c>
      <c r="F75" s="22">
        <f t="shared" si="49"/>
        <v>0</v>
      </c>
      <c r="G75" s="22">
        <f t="shared" si="49"/>
        <v>0</v>
      </c>
      <c r="H75" s="21">
        <f t="shared" si="49"/>
        <v>0</v>
      </c>
      <c r="I75" s="23">
        <f t="shared" si="48"/>
        <v>25000</v>
      </c>
      <c r="J75" s="13"/>
      <c r="K75" s="14"/>
    </row>
    <row r="76" spans="1:11" ht="15" thickBot="1">
      <c r="A76" s="24">
        <v>3271</v>
      </c>
      <c r="B76" s="25" t="s">
        <v>97</v>
      </c>
      <c r="C76" s="26">
        <v>25000</v>
      </c>
      <c r="D76" s="27"/>
      <c r="E76" s="27"/>
      <c r="F76" s="27"/>
      <c r="G76" s="27"/>
      <c r="H76" s="27">
        <f>D76+E76+F76+G76</f>
        <v>0</v>
      </c>
      <c r="I76" s="26">
        <f>C76+H76</f>
        <v>25000</v>
      </c>
      <c r="J76" s="13"/>
      <c r="K76" s="14"/>
    </row>
    <row r="77" spans="1:11" ht="27.6">
      <c r="A77" s="15" t="s">
        <v>98</v>
      </c>
      <c r="B77" s="16" t="s">
        <v>99</v>
      </c>
      <c r="C77" s="17">
        <f>C78+C80</f>
        <v>830000</v>
      </c>
      <c r="D77" s="18">
        <f t="shared" ref="D77:I77" si="50">D78+D80</f>
        <v>1216548</v>
      </c>
      <c r="E77" s="18">
        <f>E78+E80</f>
        <v>0</v>
      </c>
      <c r="F77" s="18">
        <f t="shared" ref="F77" si="51">F78+F80</f>
        <v>0</v>
      </c>
      <c r="G77" s="18">
        <f>G78+G80</f>
        <v>0</v>
      </c>
      <c r="H77" s="17">
        <f t="shared" ref="H77" si="52">H78+H80</f>
        <v>1216548</v>
      </c>
      <c r="I77" s="17">
        <f t="shared" si="50"/>
        <v>2046548</v>
      </c>
      <c r="J77" s="13"/>
      <c r="K77" s="14"/>
    </row>
    <row r="78" spans="1:11">
      <c r="A78" s="43">
        <v>3340</v>
      </c>
      <c r="B78" s="44" t="s">
        <v>100</v>
      </c>
      <c r="C78" s="45">
        <f t="shared" ref="C78:H78" si="53">C79</f>
        <v>80000</v>
      </c>
      <c r="D78" s="22">
        <f t="shared" si="53"/>
        <v>0</v>
      </c>
      <c r="E78" s="46">
        <f t="shared" si="53"/>
        <v>0</v>
      </c>
      <c r="F78" s="22">
        <f t="shared" si="53"/>
        <v>0</v>
      </c>
      <c r="G78" s="46">
        <f t="shared" si="53"/>
        <v>0</v>
      </c>
      <c r="H78" s="21">
        <f t="shared" si="53"/>
        <v>0</v>
      </c>
      <c r="I78" s="23">
        <f t="shared" ref="I78:I80" si="54">D78+C78</f>
        <v>80000</v>
      </c>
      <c r="J78" s="13"/>
      <c r="K78" s="14"/>
    </row>
    <row r="79" spans="1:11">
      <c r="A79" s="24">
        <v>3341</v>
      </c>
      <c r="B79" s="25" t="s">
        <v>101</v>
      </c>
      <c r="C79" s="26">
        <v>80000</v>
      </c>
      <c r="D79" s="27"/>
      <c r="E79" s="27"/>
      <c r="F79" s="27"/>
      <c r="G79" s="27"/>
      <c r="H79" s="27">
        <f>D79+E79+F79+G79</f>
        <v>0</v>
      </c>
      <c r="I79" s="26">
        <f>C79+H79</f>
        <v>80000</v>
      </c>
      <c r="J79" s="13"/>
      <c r="K79" s="14"/>
    </row>
    <row r="80" spans="1:11">
      <c r="A80" s="19" t="s">
        <v>102</v>
      </c>
      <c r="B80" s="20" t="s">
        <v>103</v>
      </c>
      <c r="C80" s="23">
        <f t="shared" ref="C80:H80" si="55">C81</f>
        <v>750000</v>
      </c>
      <c r="D80" s="22">
        <f t="shared" si="55"/>
        <v>1216548</v>
      </c>
      <c r="E80" s="28">
        <f t="shared" si="55"/>
        <v>0</v>
      </c>
      <c r="F80" s="22">
        <f t="shared" si="55"/>
        <v>0</v>
      </c>
      <c r="G80" s="28">
        <f t="shared" si="55"/>
        <v>0</v>
      </c>
      <c r="H80" s="21">
        <f t="shared" si="55"/>
        <v>1216548</v>
      </c>
      <c r="I80" s="23">
        <f t="shared" si="54"/>
        <v>1966548</v>
      </c>
      <c r="J80" s="13"/>
      <c r="K80" s="14"/>
    </row>
    <row r="81" spans="1:11" ht="15" thickBot="1">
      <c r="A81" s="24">
        <v>3391</v>
      </c>
      <c r="B81" s="25" t="s">
        <v>103</v>
      </c>
      <c r="C81" s="26">
        <v>750000</v>
      </c>
      <c r="D81" s="27">
        <v>1216548</v>
      </c>
      <c r="E81" s="27"/>
      <c r="F81" s="27"/>
      <c r="G81" s="27"/>
      <c r="H81" s="27">
        <f>D81+E81+F81+G81</f>
        <v>1216548</v>
      </c>
      <c r="I81" s="26">
        <f>C81+H81</f>
        <v>1966548</v>
      </c>
      <c r="J81" s="13"/>
      <c r="K81" s="14"/>
    </row>
    <row r="82" spans="1:11">
      <c r="A82" s="15" t="s">
        <v>104</v>
      </c>
      <c r="B82" s="16" t="s">
        <v>105</v>
      </c>
      <c r="C82" s="17">
        <f>C83+C85</f>
        <v>40000</v>
      </c>
      <c r="D82" s="18">
        <f t="shared" ref="D82:I82" si="56">D83+D85</f>
        <v>0</v>
      </c>
      <c r="E82" s="18">
        <f>E83+E85</f>
        <v>0</v>
      </c>
      <c r="F82" s="18">
        <f t="shared" ref="F82" si="57">F83+F85</f>
        <v>0</v>
      </c>
      <c r="G82" s="18">
        <f>G83+G85</f>
        <v>0</v>
      </c>
      <c r="H82" s="17">
        <f t="shared" ref="H82" si="58">H83+H85</f>
        <v>0</v>
      </c>
      <c r="I82" s="17">
        <f t="shared" si="56"/>
        <v>40000</v>
      </c>
      <c r="J82" s="13"/>
      <c r="K82" s="14"/>
    </row>
    <row r="83" spans="1:11">
      <c r="A83" s="19" t="s">
        <v>106</v>
      </c>
      <c r="B83" s="20" t="s">
        <v>107</v>
      </c>
      <c r="C83" s="23">
        <f t="shared" ref="C83:H83" si="59">C84</f>
        <v>10000</v>
      </c>
      <c r="D83" s="22">
        <f t="shared" si="59"/>
        <v>0</v>
      </c>
      <c r="E83" s="28">
        <f t="shared" si="59"/>
        <v>0</v>
      </c>
      <c r="F83" s="22">
        <f t="shared" si="59"/>
        <v>0</v>
      </c>
      <c r="G83" s="28">
        <f t="shared" si="59"/>
        <v>0</v>
      </c>
      <c r="H83" s="21">
        <f t="shared" si="59"/>
        <v>0</v>
      </c>
      <c r="I83" s="23">
        <f t="shared" ref="I83:I85" si="60">D83+C83</f>
        <v>10000</v>
      </c>
      <c r="J83" s="13"/>
      <c r="K83" s="14"/>
    </row>
    <row r="84" spans="1:11">
      <c r="A84" s="24">
        <v>3411</v>
      </c>
      <c r="B84" s="25" t="s">
        <v>107</v>
      </c>
      <c r="C84" s="26">
        <v>10000</v>
      </c>
      <c r="D84" s="27"/>
      <c r="E84" s="27"/>
      <c r="F84" s="27"/>
      <c r="G84" s="27"/>
      <c r="H84" s="27">
        <f>D84+E84+F84+G84</f>
        <v>0</v>
      </c>
      <c r="I84" s="26">
        <f>C84+H84</f>
        <v>10000</v>
      </c>
      <c r="J84" s="13"/>
      <c r="K84" s="14"/>
    </row>
    <row r="85" spans="1:11">
      <c r="A85" s="19" t="s">
        <v>108</v>
      </c>
      <c r="B85" s="20" t="s">
        <v>109</v>
      </c>
      <c r="C85" s="23">
        <f t="shared" ref="C85:H85" si="61">C86</f>
        <v>30000</v>
      </c>
      <c r="D85" s="22">
        <f t="shared" si="61"/>
        <v>0</v>
      </c>
      <c r="E85" s="28">
        <f t="shared" si="61"/>
        <v>0</v>
      </c>
      <c r="F85" s="22">
        <f t="shared" si="61"/>
        <v>0</v>
      </c>
      <c r="G85" s="28">
        <f t="shared" si="61"/>
        <v>0</v>
      </c>
      <c r="H85" s="21">
        <f t="shared" si="61"/>
        <v>0</v>
      </c>
      <c r="I85" s="23">
        <f t="shared" si="60"/>
        <v>30000</v>
      </c>
      <c r="J85" s="13"/>
      <c r="K85" s="14"/>
    </row>
    <row r="86" spans="1:11" ht="15" thickBot="1">
      <c r="A86" s="24">
        <v>3451</v>
      </c>
      <c r="B86" s="25" t="s">
        <v>109</v>
      </c>
      <c r="C86" s="26">
        <v>30000</v>
      </c>
      <c r="D86" s="27"/>
      <c r="E86" s="27"/>
      <c r="F86" s="27"/>
      <c r="G86" s="27"/>
      <c r="H86" s="27">
        <f>D86+E86+F86+G86</f>
        <v>0</v>
      </c>
      <c r="I86" s="26">
        <f>C86+H86</f>
        <v>30000</v>
      </c>
      <c r="J86" s="13"/>
      <c r="K86" s="14"/>
    </row>
    <row r="87" spans="1:11" ht="27.6">
      <c r="A87" s="15" t="s">
        <v>110</v>
      </c>
      <c r="B87" s="16" t="s">
        <v>111</v>
      </c>
      <c r="C87" s="17">
        <f t="shared" ref="C87:I87" si="62">C88+C92+C94+C96+C90</f>
        <v>160000</v>
      </c>
      <c r="D87" s="18">
        <f t="shared" si="62"/>
        <v>0</v>
      </c>
      <c r="E87" s="18">
        <f t="shared" si="62"/>
        <v>0</v>
      </c>
      <c r="F87" s="18">
        <f t="shared" si="62"/>
        <v>0</v>
      </c>
      <c r="G87" s="18">
        <f t="shared" si="62"/>
        <v>0</v>
      </c>
      <c r="H87" s="17">
        <f t="shared" si="62"/>
        <v>0</v>
      </c>
      <c r="I87" s="17">
        <f t="shared" si="62"/>
        <v>160000</v>
      </c>
      <c r="J87" s="13"/>
      <c r="K87" s="14"/>
    </row>
    <row r="88" spans="1:11" ht="27.6">
      <c r="A88" s="19" t="s">
        <v>112</v>
      </c>
      <c r="B88" s="20" t="s">
        <v>113</v>
      </c>
      <c r="C88" s="23">
        <f t="shared" ref="C88:H88" si="63">C89</f>
        <v>50000</v>
      </c>
      <c r="D88" s="22">
        <f t="shared" si="63"/>
        <v>0</v>
      </c>
      <c r="E88" s="28">
        <f t="shared" si="63"/>
        <v>0</v>
      </c>
      <c r="F88" s="22">
        <f t="shared" si="63"/>
        <v>0</v>
      </c>
      <c r="G88" s="28">
        <f t="shared" si="63"/>
        <v>0</v>
      </c>
      <c r="H88" s="21">
        <f t="shared" si="63"/>
        <v>0</v>
      </c>
      <c r="I88" s="23">
        <f t="shared" ref="I88:I96" si="64">D88+C88</f>
        <v>50000</v>
      </c>
      <c r="J88" s="13"/>
      <c r="K88" s="14"/>
    </row>
    <row r="89" spans="1:11" ht="27.6">
      <c r="A89" s="24">
        <v>3521</v>
      </c>
      <c r="B89" s="25" t="s">
        <v>113</v>
      </c>
      <c r="C89" s="26">
        <v>50000</v>
      </c>
      <c r="D89" s="27"/>
      <c r="E89" s="27"/>
      <c r="F89" s="27"/>
      <c r="G89" s="27"/>
      <c r="H89" s="27">
        <f>D89+E89+F89+G89</f>
        <v>0</v>
      </c>
      <c r="I89" s="26">
        <f>C89+H89</f>
        <v>50000</v>
      </c>
      <c r="J89" s="13"/>
      <c r="K89" s="14"/>
    </row>
    <row r="90" spans="1:11" ht="27.6">
      <c r="A90" s="19">
        <v>3530</v>
      </c>
      <c r="B90" s="47" t="s">
        <v>114</v>
      </c>
      <c r="C90" s="23"/>
      <c r="D90" s="22">
        <f>D91</f>
        <v>20000</v>
      </c>
      <c r="E90" s="28"/>
      <c r="F90" s="22">
        <f>F91</f>
        <v>0</v>
      </c>
      <c r="G90" s="28"/>
      <c r="H90" s="21">
        <f>H91</f>
        <v>20000</v>
      </c>
      <c r="I90" s="21">
        <f>I91</f>
        <v>20000</v>
      </c>
      <c r="J90" s="13"/>
      <c r="K90" s="14"/>
    </row>
    <row r="91" spans="1:11" ht="14.4" customHeight="1">
      <c r="A91" s="24">
        <v>3531</v>
      </c>
      <c r="B91" s="48" t="s">
        <v>114</v>
      </c>
      <c r="C91" s="26"/>
      <c r="D91" s="27">
        <v>20000</v>
      </c>
      <c r="E91" s="27"/>
      <c r="F91" s="27"/>
      <c r="G91" s="27"/>
      <c r="H91" s="27">
        <f>D91+E91+F91+G91</f>
        <v>20000</v>
      </c>
      <c r="I91" s="26">
        <f>C91+H91</f>
        <v>20000</v>
      </c>
      <c r="J91" s="13"/>
      <c r="K91" s="14"/>
    </row>
    <row r="92" spans="1:11" ht="27.6">
      <c r="A92" s="19" t="s">
        <v>115</v>
      </c>
      <c r="B92" s="20" t="s">
        <v>116</v>
      </c>
      <c r="C92" s="23">
        <f t="shared" ref="C92:H92" si="65">C93</f>
        <v>20000</v>
      </c>
      <c r="D92" s="22">
        <f t="shared" si="65"/>
        <v>-20000</v>
      </c>
      <c r="E92" s="28">
        <f t="shared" si="65"/>
        <v>0</v>
      </c>
      <c r="F92" s="22">
        <f t="shared" si="65"/>
        <v>0</v>
      </c>
      <c r="G92" s="28">
        <f t="shared" si="65"/>
        <v>0</v>
      </c>
      <c r="H92" s="21">
        <f t="shared" si="65"/>
        <v>-20000</v>
      </c>
      <c r="I92" s="23">
        <f t="shared" si="64"/>
        <v>0</v>
      </c>
      <c r="J92" s="13"/>
      <c r="K92" s="14"/>
    </row>
    <row r="93" spans="1:11" ht="27.6">
      <c r="A93" s="24">
        <v>3541</v>
      </c>
      <c r="B93" s="25" t="s">
        <v>116</v>
      </c>
      <c r="C93" s="26">
        <v>20000</v>
      </c>
      <c r="D93" s="27">
        <v>-20000</v>
      </c>
      <c r="E93" s="27"/>
      <c r="F93" s="27"/>
      <c r="G93" s="27"/>
      <c r="H93" s="27">
        <f>D93+E93+F93+G93</f>
        <v>-20000</v>
      </c>
      <c r="I93" s="26">
        <f>C93+H93</f>
        <v>0</v>
      </c>
      <c r="J93" s="13"/>
      <c r="K93" s="14"/>
    </row>
    <row r="94" spans="1:11">
      <c r="A94" s="19" t="s">
        <v>117</v>
      </c>
      <c r="B94" s="20" t="s">
        <v>118</v>
      </c>
      <c r="C94" s="23">
        <f t="shared" ref="C94:H94" si="66">C95</f>
        <v>60000</v>
      </c>
      <c r="D94" s="22">
        <f t="shared" si="66"/>
        <v>0</v>
      </c>
      <c r="E94" s="28">
        <f t="shared" si="66"/>
        <v>0</v>
      </c>
      <c r="F94" s="22">
        <f t="shared" si="66"/>
        <v>0</v>
      </c>
      <c r="G94" s="28">
        <f t="shared" si="66"/>
        <v>0</v>
      </c>
      <c r="H94" s="21">
        <f t="shared" si="66"/>
        <v>0</v>
      </c>
      <c r="I94" s="23">
        <f t="shared" si="64"/>
        <v>60000</v>
      </c>
      <c r="J94" s="13"/>
      <c r="K94" s="14"/>
    </row>
    <row r="95" spans="1:11">
      <c r="A95" s="24">
        <v>3551</v>
      </c>
      <c r="B95" s="25" t="s">
        <v>118</v>
      </c>
      <c r="C95" s="26">
        <v>60000</v>
      </c>
      <c r="D95" s="27"/>
      <c r="E95" s="27"/>
      <c r="F95" s="27"/>
      <c r="G95" s="27"/>
      <c r="H95" s="27">
        <f>D95+E95+F95+G95</f>
        <v>0</v>
      </c>
      <c r="I95" s="26">
        <f>C95+H95</f>
        <v>60000</v>
      </c>
      <c r="J95" s="13"/>
      <c r="K95" s="14"/>
    </row>
    <row r="96" spans="1:11" ht="27.6">
      <c r="A96" s="19" t="s">
        <v>119</v>
      </c>
      <c r="B96" s="20" t="s">
        <v>120</v>
      </c>
      <c r="C96" s="23">
        <f t="shared" ref="C96:H96" si="67">C97</f>
        <v>30000</v>
      </c>
      <c r="D96" s="22">
        <f t="shared" si="67"/>
        <v>0</v>
      </c>
      <c r="E96" s="28">
        <f t="shared" si="67"/>
        <v>0</v>
      </c>
      <c r="F96" s="22">
        <f t="shared" si="67"/>
        <v>0</v>
      </c>
      <c r="G96" s="28">
        <f t="shared" si="67"/>
        <v>0</v>
      </c>
      <c r="H96" s="21">
        <f t="shared" si="67"/>
        <v>0</v>
      </c>
      <c r="I96" s="23">
        <f t="shared" si="64"/>
        <v>30000</v>
      </c>
      <c r="J96" s="13"/>
      <c r="K96" s="14"/>
    </row>
    <row r="97" spans="1:14" ht="28.2" thickBot="1">
      <c r="A97" s="24">
        <v>3571</v>
      </c>
      <c r="B97" s="25" t="s">
        <v>120</v>
      </c>
      <c r="C97" s="26">
        <v>30000</v>
      </c>
      <c r="D97" s="27"/>
      <c r="E97" s="27"/>
      <c r="F97" s="27"/>
      <c r="G97" s="27"/>
      <c r="H97" s="27">
        <f>D97+E97+F97+G97</f>
        <v>0</v>
      </c>
      <c r="I97" s="26">
        <f>C97+H97</f>
        <v>30000</v>
      </c>
      <c r="J97" s="13"/>
      <c r="K97" s="14"/>
    </row>
    <row r="98" spans="1:14">
      <c r="A98" s="15" t="s">
        <v>121</v>
      </c>
      <c r="B98" s="16" t="s">
        <v>122</v>
      </c>
      <c r="C98" s="17">
        <f>C99</f>
        <v>10000</v>
      </c>
      <c r="D98" s="18">
        <f t="shared" ref="D98:I98" si="68">D99</f>
        <v>0</v>
      </c>
      <c r="E98" s="18">
        <f>E99</f>
        <v>0</v>
      </c>
      <c r="F98" s="18">
        <f t="shared" si="68"/>
        <v>0</v>
      </c>
      <c r="G98" s="18">
        <f>G99</f>
        <v>0</v>
      </c>
      <c r="H98" s="17">
        <f t="shared" si="68"/>
        <v>0</v>
      </c>
      <c r="I98" s="17">
        <f t="shared" si="68"/>
        <v>10000</v>
      </c>
      <c r="J98" s="13"/>
      <c r="K98" s="14"/>
    </row>
    <row r="99" spans="1:14">
      <c r="A99" s="19" t="s">
        <v>123</v>
      </c>
      <c r="B99" s="20" t="s">
        <v>124</v>
      </c>
      <c r="C99" s="23">
        <f>C100</f>
        <v>10000</v>
      </c>
      <c r="D99" s="22">
        <f>D100</f>
        <v>0</v>
      </c>
      <c r="E99" s="28">
        <f>E100</f>
        <v>0</v>
      </c>
      <c r="F99" s="22">
        <f>F100</f>
        <v>0</v>
      </c>
      <c r="G99" s="28">
        <f>G100</f>
        <v>0</v>
      </c>
      <c r="H99" s="21">
        <f>H100</f>
        <v>0</v>
      </c>
      <c r="I99" s="23">
        <f t="shared" ref="I99" si="69">D99+C99</f>
        <v>10000</v>
      </c>
      <c r="J99" s="13"/>
      <c r="K99" s="14"/>
      <c r="M99" s="14"/>
      <c r="N99" s="14"/>
    </row>
    <row r="100" spans="1:14" ht="15" thickBot="1">
      <c r="A100" s="24">
        <v>3921</v>
      </c>
      <c r="B100" s="25" t="s">
        <v>124</v>
      </c>
      <c r="C100" s="26">
        <v>10000</v>
      </c>
      <c r="D100" s="27"/>
      <c r="E100" s="27"/>
      <c r="F100" s="27"/>
      <c r="G100" s="27"/>
      <c r="H100" s="27">
        <f>D100+E100+F100+G100</f>
        <v>0</v>
      </c>
      <c r="I100" s="26">
        <f>C100+H100</f>
        <v>10000</v>
      </c>
      <c r="J100" s="13"/>
      <c r="K100" s="14"/>
    </row>
    <row r="101" spans="1:14" ht="15" thickBot="1">
      <c r="A101" s="33" t="s">
        <v>125</v>
      </c>
      <c r="B101" s="34" t="s">
        <v>126</v>
      </c>
      <c r="C101" s="49">
        <f t="shared" ref="C101:I101" si="70">C102+C108+C114+C111</f>
        <v>0</v>
      </c>
      <c r="D101" s="50">
        <f t="shared" si="70"/>
        <v>3609042.63</v>
      </c>
      <c r="E101" s="50">
        <f t="shared" si="70"/>
        <v>0</v>
      </c>
      <c r="F101" s="50">
        <f t="shared" si="70"/>
        <v>0</v>
      </c>
      <c r="G101" s="50">
        <f t="shared" si="70"/>
        <v>0</v>
      </c>
      <c r="H101" s="49">
        <f t="shared" si="70"/>
        <v>3609042.63</v>
      </c>
      <c r="I101" s="35">
        <f t="shared" si="70"/>
        <v>3609042.63</v>
      </c>
      <c r="J101" s="13"/>
      <c r="K101" s="14"/>
    </row>
    <row r="102" spans="1:14">
      <c r="A102" s="15" t="s">
        <v>127</v>
      </c>
      <c r="B102" s="16" t="s">
        <v>128</v>
      </c>
      <c r="C102" s="32">
        <f t="shared" ref="C102:I102" si="71">C103+C105</f>
        <v>0</v>
      </c>
      <c r="D102" s="31">
        <f t="shared" si="71"/>
        <v>1809042.63</v>
      </c>
      <c r="E102" s="31">
        <f t="shared" si="71"/>
        <v>0</v>
      </c>
      <c r="F102" s="31">
        <f t="shared" si="71"/>
        <v>0</v>
      </c>
      <c r="G102" s="31">
        <f t="shared" si="71"/>
        <v>0</v>
      </c>
      <c r="H102" s="32">
        <f t="shared" si="71"/>
        <v>1809042.63</v>
      </c>
      <c r="I102" s="17">
        <f t="shared" si="71"/>
        <v>1809042.63</v>
      </c>
      <c r="J102" s="13"/>
      <c r="K102" s="14"/>
    </row>
    <row r="103" spans="1:14">
      <c r="A103" s="19" t="s">
        <v>129</v>
      </c>
      <c r="B103" s="20" t="s">
        <v>130</v>
      </c>
      <c r="C103" s="21">
        <f t="shared" ref="C103:H103" si="72">C104</f>
        <v>0</v>
      </c>
      <c r="D103" s="22">
        <f t="shared" si="72"/>
        <v>1009042.63</v>
      </c>
      <c r="E103" s="22">
        <f t="shared" si="72"/>
        <v>0</v>
      </c>
      <c r="F103" s="22">
        <f t="shared" si="72"/>
        <v>0</v>
      </c>
      <c r="G103" s="22">
        <f t="shared" si="72"/>
        <v>0</v>
      </c>
      <c r="H103" s="21">
        <f t="shared" si="72"/>
        <v>1009042.63</v>
      </c>
      <c r="I103" s="23">
        <f t="shared" ref="I103:I105" si="73">D103+C103</f>
        <v>1009042.63</v>
      </c>
      <c r="J103" s="13"/>
      <c r="K103" s="14"/>
    </row>
    <row r="104" spans="1:14">
      <c r="A104" s="24">
        <v>5111</v>
      </c>
      <c r="B104" s="25" t="s">
        <v>130</v>
      </c>
      <c r="C104" s="26"/>
      <c r="D104" s="2">
        <v>1009042.63</v>
      </c>
      <c r="H104" s="27">
        <f>D104+E104+F104+G104</f>
        <v>1009042.63</v>
      </c>
      <c r="I104" s="26">
        <f>C104+H104</f>
        <v>1009042.63</v>
      </c>
      <c r="J104" s="13"/>
      <c r="K104" s="14"/>
    </row>
    <row r="105" spans="1:14">
      <c r="A105" s="19" t="s">
        <v>131</v>
      </c>
      <c r="B105" s="20" t="s">
        <v>132</v>
      </c>
      <c r="C105" s="21">
        <f t="shared" ref="C105:H105" si="74">SUM(C106:C107)</f>
        <v>0</v>
      </c>
      <c r="D105" s="22">
        <f t="shared" si="74"/>
        <v>800000</v>
      </c>
      <c r="E105" s="22">
        <f t="shared" si="74"/>
        <v>0</v>
      </c>
      <c r="F105" s="22">
        <f t="shared" si="74"/>
        <v>0</v>
      </c>
      <c r="G105" s="22">
        <f t="shared" si="74"/>
        <v>0</v>
      </c>
      <c r="H105" s="21">
        <f t="shared" si="74"/>
        <v>800000</v>
      </c>
      <c r="I105" s="23">
        <f t="shared" si="73"/>
        <v>800000</v>
      </c>
      <c r="J105" s="13"/>
      <c r="K105" s="14"/>
    </row>
    <row r="106" spans="1:14" ht="15.6" customHeight="1">
      <c r="A106" s="24">
        <v>5151</v>
      </c>
      <c r="B106" s="25" t="s">
        <v>133</v>
      </c>
      <c r="C106" s="26"/>
      <c r="D106" s="2">
        <v>800000</v>
      </c>
      <c r="H106" s="27">
        <f>D106+E106+F106+G106</f>
        <v>800000</v>
      </c>
      <c r="I106" s="26">
        <f>C106+H106</f>
        <v>800000</v>
      </c>
      <c r="J106" s="13"/>
      <c r="K106" s="14"/>
    </row>
    <row r="107" spans="1:14" ht="15.6" customHeight="1" thickBot="1">
      <c r="A107" s="29">
        <v>5191</v>
      </c>
      <c r="B107" s="51" t="s">
        <v>134</v>
      </c>
      <c r="C107" s="26"/>
      <c r="D107" s="30"/>
      <c r="E107" s="30"/>
      <c r="F107" s="30"/>
      <c r="G107" s="30"/>
      <c r="H107" s="27">
        <f>D107+E107+F107+G107</f>
        <v>0</v>
      </c>
      <c r="I107" s="26">
        <f>C107+H107</f>
        <v>0</v>
      </c>
      <c r="J107" s="13"/>
      <c r="K107" s="52"/>
    </row>
    <row r="108" spans="1:14">
      <c r="A108" s="15" t="s">
        <v>135</v>
      </c>
      <c r="B108" s="16" t="s">
        <v>136</v>
      </c>
      <c r="C108" s="32">
        <f t="shared" ref="C108:I109" si="75">C109</f>
        <v>0</v>
      </c>
      <c r="D108" s="31">
        <f t="shared" si="75"/>
        <v>0</v>
      </c>
      <c r="E108" s="31">
        <f t="shared" si="75"/>
        <v>0</v>
      </c>
      <c r="F108" s="31">
        <f t="shared" si="75"/>
        <v>0</v>
      </c>
      <c r="G108" s="31">
        <f t="shared" si="75"/>
        <v>0</v>
      </c>
      <c r="H108" s="32">
        <f t="shared" si="75"/>
        <v>0</v>
      </c>
      <c r="I108" s="17">
        <f t="shared" si="75"/>
        <v>0</v>
      </c>
      <c r="J108" s="13"/>
      <c r="K108" s="52"/>
    </row>
    <row r="109" spans="1:14">
      <c r="A109" s="19" t="s">
        <v>137</v>
      </c>
      <c r="B109" s="20" t="s">
        <v>138</v>
      </c>
      <c r="C109" s="21">
        <f t="shared" si="75"/>
        <v>0</v>
      </c>
      <c r="D109" s="22">
        <f t="shared" si="75"/>
        <v>0</v>
      </c>
      <c r="E109" s="22">
        <f t="shared" si="75"/>
        <v>0</v>
      </c>
      <c r="F109" s="22">
        <f t="shared" si="75"/>
        <v>0</v>
      </c>
      <c r="G109" s="22">
        <f t="shared" si="75"/>
        <v>0</v>
      </c>
      <c r="H109" s="21">
        <f t="shared" si="75"/>
        <v>0</v>
      </c>
      <c r="I109" s="23">
        <f t="shared" ref="I109" si="76">D109+C109</f>
        <v>0</v>
      </c>
      <c r="J109" s="13"/>
      <c r="K109" s="53"/>
      <c r="L109" s="54"/>
      <c r="M109" s="54"/>
    </row>
    <row r="110" spans="1:14" ht="15" thickBot="1">
      <c r="A110" s="24">
        <v>5291</v>
      </c>
      <c r="B110" s="25" t="s">
        <v>138</v>
      </c>
      <c r="C110" s="26"/>
      <c r="D110" s="27"/>
      <c r="E110" s="27"/>
      <c r="F110" s="27"/>
      <c r="G110" s="27"/>
      <c r="H110" s="27">
        <f>D110+E110+F110+G110</f>
        <v>0</v>
      </c>
      <c r="I110" s="26">
        <f>C110+H110</f>
        <v>0</v>
      </c>
      <c r="J110" s="13"/>
      <c r="K110" s="55"/>
      <c r="L110" s="56"/>
      <c r="M110" s="56"/>
    </row>
    <row r="111" spans="1:14">
      <c r="A111" s="15">
        <v>5400</v>
      </c>
      <c r="B111" s="16" t="s">
        <v>139</v>
      </c>
      <c r="C111" s="32">
        <f t="shared" ref="C111:I112" si="77">C112</f>
        <v>0</v>
      </c>
      <c r="D111" s="31">
        <f t="shared" si="77"/>
        <v>1500000</v>
      </c>
      <c r="E111" s="31">
        <f t="shared" si="77"/>
        <v>0</v>
      </c>
      <c r="F111" s="31">
        <f t="shared" si="77"/>
        <v>0</v>
      </c>
      <c r="G111" s="31">
        <f t="shared" si="77"/>
        <v>0</v>
      </c>
      <c r="H111" s="32">
        <f t="shared" si="77"/>
        <v>1500000</v>
      </c>
      <c r="I111" s="17">
        <f t="shared" si="77"/>
        <v>1500000</v>
      </c>
      <c r="J111" s="13"/>
      <c r="K111" s="55"/>
      <c r="L111" s="56"/>
      <c r="M111" s="56"/>
    </row>
    <row r="112" spans="1:14">
      <c r="A112" s="19">
        <v>5410</v>
      </c>
      <c r="B112" s="20" t="s">
        <v>140</v>
      </c>
      <c r="C112" s="21">
        <f t="shared" si="77"/>
        <v>0</v>
      </c>
      <c r="D112" s="22">
        <f t="shared" si="77"/>
        <v>1500000</v>
      </c>
      <c r="E112" s="22">
        <f t="shared" si="77"/>
        <v>0</v>
      </c>
      <c r="F112" s="22">
        <f t="shared" si="77"/>
        <v>0</v>
      </c>
      <c r="G112" s="22">
        <f t="shared" si="77"/>
        <v>0</v>
      </c>
      <c r="H112" s="21">
        <f t="shared" si="77"/>
        <v>1500000</v>
      </c>
      <c r="I112" s="23">
        <f t="shared" si="77"/>
        <v>1500000</v>
      </c>
      <c r="J112" s="13"/>
      <c r="K112" s="55"/>
      <c r="L112" s="56"/>
      <c r="M112" s="56"/>
    </row>
    <row r="113" spans="1:13" ht="15" thickBot="1">
      <c r="A113" s="29">
        <v>5411</v>
      </c>
      <c r="B113" s="51" t="s">
        <v>140</v>
      </c>
      <c r="C113" s="57"/>
      <c r="D113" s="30">
        <v>1500000</v>
      </c>
      <c r="E113" s="30"/>
      <c r="F113" s="30"/>
      <c r="G113" s="30"/>
      <c r="H113" s="27">
        <f>D113+E113+F113+G113</f>
        <v>1500000</v>
      </c>
      <c r="I113" s="26">
        <f>C113+H113</f>
        <v>1500000</v>
      </c>
      <c r="J113" s="13"/>
      <c r="K113" s="55"/>
      <c r="L113" s="56"/>
      <c r="M113" s="56"/>
    </row>
    <row r="114" spans="1:13">
      <c r="A114" s="58" t="s">
        <v>141</v>
      </c>
      <c r="B114" s="59" t="s">
        <v>142</v>
      </c>
      <c r="C114" s="60">
        <f t="shared" ref="C114:I114" si="78">SUM(C115)</f>
        <v>0</v>
      </c>
      <c r="D114" s="61">
        <f t="shared" si="78"/>
        <v>300000</v>
      </c>
      <c r="E114" s="62">
        <f t="shared" si="78"/>
        <v>0</v>
      </c>
      <c r="F114" s="61">
        <f t="shared" si="78"/>
        <v>0</v>
      </c>
      <c r="G114" s="62">
        <f t="shared" si="78"/>
        <v>0</v>
      </c>
      <c r="H114" s="63">
        <f t="shared" si="78"/>
        <v>300000</v>
      </c>
      <c r="I114" s="60">
        <f t="shared" si="78"/>
        <v>300000</v>
      </c>
      <c r="J114" s="13"/>
      <c r="K114" s="64"/>
      <c r="L114" s="64"/>
      <c r="M114" s="64"/>
    </row>
    <row r="115" spans="1:13" ht="28.2" thickBot="1">
      <c r="A115" s="65">
        <v>5661</v>
      </c>
      <c r="B115" s="25" t="s">
        <v>143</v>
      </c>
      <c r="C115" s="26"/>
      <c r="D115" s="2">
        <v>300000</v>
      </c>
      <c r="H115" s="27">
        <f>D115+E115+F115+G115</f>
        <v>300000</v>
      </c>
      <c r="I115" s="26">
        <f>C115+H115</f>
        <v>300000</v>
      </c>
      <c r="J115" s="13"/>
      <c r="K115" s="66"/>
      <c r="L115" s="66"/>
      <c r="M115" s="66"/>
    </row>
    <row r="116" spans="1:13" ht="16.2" thickBot="1">
      <c r="A116" s="67" t="s">
        <v>144</v>
      </c>
      <c r="B116" s="68" t="s">
        <v>145</v>
      </c>
      <c r="C116" s="69">
        <f t="shared" ref="C116:I116" si="79">C101+C62+C28+C7</f>
        <v>15000000</v>
      </c>
      <c r="D116" s="69">
        <f t="shared" si="79"/>
        <v>5336813.63</v>
      </c>
      <c r="E116" s="69">
        <f t="shared" si="79"/>
        <v>0</v>
      </c>
      <c r="F116" s="69">
        <f t="shared" si="79"/>
        <v>0</v>
      </c>
      <c r="G116" s="69">
        <f t="shared" si="79"/>
        <v>0</v>
      </c>
      <c r="H116" s="69">
        <f t="shared" si="79"/>
        <v>5336813.63</v>
      </c>
      <c r="I116" s="69">
        <f t="shared" si="79"/>
        <v>20336813.629999999</v>
      </c>
      <c r="J116" s="13"/>
      <c r="K116" s="70"/>
      <c r="L116" s="56"/>
      <c r="M116" s="56"/>
    </row>
    <row r="117" spans="1:13">
      <c r="A117" s="71" t="s">
        <v>146</v>
      </c>
      <c r="B117" s="72"/>
      <c r="C117" s="72"/>
      <c r="D117" s="72"/>
      <c r="E117" s="72"/>
      <c r="F117" s="72"/>
      <c r="G117" s="72"/>
      <c r="H117" s="72"/>
      <c r="I117" s="73"/>
      <c r="J117" s="13"/>
      <c r="K117" s="74"/>
      <c r="L117" s="54"/>
      <c r="M117" s="54"/>
    </row>
    <row r="118" spans="1:13" ht="15" thickBot="1">
      <c r="A118" s="75"/>
      <c r="B118" s="76"/>
      <c r="C118" s="76"/>
      <c r="D118" s="76"/>
      <c r="E118" s="76"/>
      <c r="F118" s="76"/>
      <c r="G118" s="76"/>
      <c r="H118" s="76"/>
      <c r="I118" s="77"/>
      <c r="J118" s="13"/>
      <c r="K118" s="74"/>
      <c r="L118" s="54"/>
      <c r="M118" s="54"/>
    </row>
    <row r="119" spans="1:13">
      <c r="I119" s="78"/>
      <c r="J119" s="54"/>
      <c r="K119" s="54"/>
      <c r="L119" s="54"/>
      <c r="M119" s="54"/>
    </row>
    <row r="120" spans="1:13">
      <c r="B120" s="79"/>
      <c r="C120" s="80"/>
      <c r="G120" s="2" t="s">
        <v>147</v>
      </c>
      <c r="I120" s="81"/>
      <c r="J120" s="54"/>
      <c r="K120" s="54"/>
      <c r="L120" s="54"/>
      <c r="M120" s="54"/>
    </row>
    <row r="121" spans="1:13">
      <c r="D121" s="81"/>
      <c r="E121" s="81"/>
      <c r="F121" s="81"/>
      <c r="G121" s="81"/>
      <c r="H121" s="81"/>
      <c r="I121" s="81"/>
      <c r="J121" s="54"/>
      <c r="K121" s="54"/>
      <c r="L121" s="54"/>
      <c r="M121" s="54"/>
    </row>
    <row r="122" spans="1:13">
      <c r="H122" s="14"/>
      <c r="I122" s="14"/>
      <c r="J122" s="54"/>
      <c r="K122" s="54"/>
      <c r="L122" s="54"/>
      <c r="M122" s="54"/>
    </row>
    <row r="123" spans="1:13" ht="30" customHeight="1">
      <c r="I123" s="14"/>
    </row>
    <row r="124" spans="1:13" ht="22.8" customHeight="1">
      <c r="D124" s="14"/>
      <c r="E124" s="14"/>
      <c r="F124" s="14"/>
      <c r="G124" s="14"/>
      <c r="H124" s="14"/>
      <c r="J124" s="14"/>
    </row>
    <row r="126" spans="1:13" ht="19.8" customHeight="1"/>
  </sheetData>
  <autoFilter ref="A6:I118"/>
  <mergeCells count="6">
    <mergeCell ref="A1:I1"/>
    <mergeCell ref="A2:I2"/>
    <mergeCell ref="A3:I3"/>
    <mergeCell ref="A4:I4"/>
    <mergeCell ref="A116:B116"/>
    <mergeCell ref="A117:I118"/>
  </mergeCells>
  <printOptions horizontalCentered="1"/>
  <pageMargins left="0.55118110236220474" right="0.55118110236220474" top="0.39370078740157483" bottom="0.39370078740157483" header="0.51181102362204722" footer="0.51181102362204722"/>
  <pageSetup scale="9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2023-05-08T17:51:57Z</dcterms:created>
  <dcterms:modified xsi:type="dcterms:W3CDTF">2023-05-08T17:54:24Z</dcterms:modified>
</cp:coreProperties>
</file>